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<sst xmlns="http://schemas.openxmlformats.org/spreadsheetml/2006/main" count="302" uniqueCount="118">
  <si>
    <t>EXHIBIT A-I-II-A-1</t>
  </si>
  <si>
    <t>EXHIBIT A-I-II-A-2</t>
  </si>
  <si>
    <t>EXHIBIT A-I-II-A-3</t>
  </si>
  <si>
    <t>FUND TYPES</t>
  </si>
  <si>
    <t>GOVERNMENTAL - SPECIAL REVENUE</t>
  </si>
  <si>
    <t>TOTAL</t>
  </si>
  <si>
    <t>DESCRIPTION - FUND SOURCE</t>
  </si>
  <si>
    <t>ACCT#</t>
  </si>
  <si>
    <t>3210-0</t>
  </si>
  <si>
    <t>3220-0</t>
  </si>
  <si>
    <t>3290-0</t>
  </si>
  <si>
    <t>3310-0</t>
  </si>
  <si>
    <t>3510-0</t>
  </si>
  <si>
    <t>4110-0</t>
  </si>
  <si>
    <t>4110-1</t>
  </si>
  <si>
    <t>4120-0</t>
  </si>
  <si>
    <t>4130-0</t>
  </si>
  <si>
    <t>4150-0</t>
  </si>
  <si>
    <t>4160-0</t>
  </si>
  <si>
    <t>4195-0</t>
  </si>
  <si>
    <t>5101-0</t>
  </si>
  <si>
    <t>5101-6</t>
  </si>
  <si>
    <t>5101-7</t>
  </si>
  <si>
    <t>5199-0</t>
  </si>
  <si>
    <t>6001-0</t>
  </si>
  <si>
    <t>7101-0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</si>
  <si>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</si>
  <si>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</si>
  <si>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</si>
  <si>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</si>
  <si>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</si>
  <si>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</si>
  <si>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</si>
  <si>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</si>
  <si>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</si>
  <si>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</si>
  <si>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</si>
  <si>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</si>
  <si>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</si>
  <si>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</si>
  <si>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</si>
  <si>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</si>
  <si>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</si>
  <si>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</si>
  <si>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</si>
  <si>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</si>
  <si>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</si>
  <si>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</si>
  <si>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</si>
  <si>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</si>
  <si>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</si>
  <si>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</si>
  <si>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</si>
  <si>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</si>
  <si>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</si>
  <si>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</si>
  <si>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</si>
  <si>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</si>
  <si>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</si>
  <si>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</si>
  <si>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</si>
  <si>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</si>
  <si>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</si>
  <si>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</si>
  <si>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A-I-II-B-1</t>
  </si>
  <si>
    <t>EXHIBIT A-I-II-B-2</t>
  </si>
  <si>
    <t>EXHIBIT A-I-II-B-3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</si>
  <si>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</si>
  <si>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</si>
  <si>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</si>
  <si>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</si>
  <si>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</si>
  <si>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</si>
  <si>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</si>
  <si>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</si>
  <si>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</si>
  <si>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</si>
  <si>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</si>
  <si>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</si>
  <si>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</si>
  <si>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</si>
  <si>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</si>
  <si>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</si>
  <si>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</si>
  <si>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</si>
  <si>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</si>
  <si>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</si>
  <si>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</si>
  <si>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</si>
  <si>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</si>
  <si>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A-I-II-C-1</t>
  </si>
  <si>
    <t>EXHIBIT A-I-II-C-2</t>
  </si>
  <si>
    <t>EXHIBIT A-I-II-C-3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</si>
  <si>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</si>
  <si>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</si>
  <si>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</si>
  <si>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</si>
  <si>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</si>
  <si>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</si>
  <si>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</si>
  <si>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</si>
  <si>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</si>
  <si>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</si>
  <si>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</si>
  <si>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</si>
  <si>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</si>
  <si>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</si>
  <si>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</si>
  <si>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</si>
  <si>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</si>
  <si>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</si>
  <si>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</si>
  <si>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</si>
  <si>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</si>
  <si>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</si>
  <si>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</si>
  <si>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</si>
  <si>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SEPTEMBER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</si>
</sst>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view="pageBreakPreview" zoomScale="60" zoomScalePageLayoutView="0" workbookViewId="0" topLeftCell="A19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21" width="14.7109375" style="0" customWidth="1"/>
  </cols>
  <sheetData>
    <row r="1" spans="1:22" ht="15">
      <c r="A1" s="2"/>
      <c r="B1" s="2"/>
      <c r="C1" s="3" t="s">
        <v>0</v>
      </c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 t="s">
        <v>2</v>
      </c>
      <c r="P1" s="3"/>
      <c r="Q1" s="3"/>
      <c r="R1" s="3"/>
      <c r="S1" s="3"/>
      <c r="T1" s="3"/>
      <c r="U1" s="2"/>
      <c r="V1" s="1"/>
    </row>
    <row r="2" spans="1:22" ht="15">
      <c r="A2" s="4" t="s">
        <v>3</v>
      </c>
      <c r="B2" s="2"/>
      <c r="C2" s="5" t="s">
        <v>4</v>
      </c>
      <c r="D2" s="5"/>
      <c r="E2" s="5"/>
      <c r="F2" s="5"/>
      <c r="G2" s="5"/>
      <c r="H2" s="2"/>
      <c r="I2" s="5" t="s">
        <v>4</v>
      </c>
      <c r="J2" s="5"/>
      <c r="K2" s="5"/>
      <c r="L2" s="5"/>
      <c r="M2" s="5"/>
      <c r="N2" s="2"/>
      <c r="O2" s="5" t="s">
        <v>4</v>
      </c>
      <c r="P2" s="5"/>
      <c r="Q2" s="5"/>
      <c r="R2" s="5"/>
      <c r="S2" s="5"/>
      <c r="T2" s="2"/>
      <c r="U2" s="6" t="s">
        <v>5</v>
      </c>
      <c r="V2" s="1"/>
    </row>
    <row r="3" spans="1:22" ht="15">
      <c r="A3" s="4" t="s">
        <v>6</v>
      </c>
      <c r="B3" s="4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1"/>
    </row>
    <row r="4" spans="1:22" ht="15">
      <c r="A4" s="4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5">
      <c r="A5" s="2"/>
      <c r="B5" s="4" t="s">
        <v>28</v>
      </c>
      <c r="C5" s="6" t="s">
        <v>29</v>
      </c>
      <c r="D5" s="6" t="s">
        <v>29</v>
      </c>
      <c r="E5" s="6" t="s">
        <v>29</v>
      </c>
      <c r="F5" s="6" t="s">
        <v>29</v>
      </c>
      <c r="G5" s="6" t="s">
        <v>29</v>
      </c>
      <c r="H5" s="6" t="s">
        <v>29</v>
      </c>
      <c r="I5" s="6" t="s">
        <v>29</v>
      </c>
      <c r="J5" s="6" t="s">
        <v>29</v>
      </c>
      <c r="K5" s="6" t="s">
        <v>29</v>
      </c>
      <c r="L5" s="6" t="s">
        <v>29</v>
      </c>
      <c r="M5" s="6" t="s">
        <v>29</v>
      </c>
      <c r="N5" s="6" t="s">
        <v>29</v>
      </c>
      <c r="O5" s="6" t="s">
        <v>29</v>
      </c>
      <c r="P5" s="6" t="s">
        <v>29</v>
      </c>
      <c r="Q5" s="6" t="s">
        <v>29</v>
      </c>
      <c r="R5" s="6" t="s">
        <v>29</v>
      </c>
      <c r="S5" s="6" t="s">
        <v>29</v>
      </c>
      <c r="T5" s="6" t="s">
        <v>29</v>
      </c>
      <c r="U5" s="6" t="s">
        <v>29</v>
      </c>
      <c r="V5" s="1"/>
    </row>
    <row r="6" spans="1:22" ht="9.75" customHeight="1">
      <c r="A6" s="7" t="s">
        <v>30</v>
      </c>
      <c r="B6" s="8" t="s">
        <v>31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</row>
    <row r="7" spans="1:22" ht="9.75" customHeight="1">
      <c r="A7" s="7" t="s">
        <v>32</v>
      </c>
      <c r="B7" s="8" t="s">
        <v>33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f>C7+D7+E7+F7+G7+H7+I7+J7+K7+L7+M7+N7+O7+P7+Q7+R7+S7+T7</f>
        <v>0</v>
      </c>
      <c r="V7" s="1"/>
    </row>
    <row r="8" spans="1:22" ht="9.75" customHeight="1">
      <c r="A8" s="7" t="s">
        <v>34</v>
      </c>
      <c r="B8" s="8" t="s">
        <v>35</v>
      </c>
      <c r="C8" s="9">
        <v>958604.57</v>
      </c>
      <c r="D8" s="9">
        <v>13732</v>
      </c>
      <c r="E8" s="9">
        <v>0</v>
      </c>
      <c r="F8" s="9">
        <v>67712.59</v>
      </c>
      <c r="G8" s="9">
        <v>17484.91</v>
      </c>
      <c r="H8" s="9">
        <v>2443170.96</v>
      </c>
      <c r="I8" s="9">
        <v>348823.48</v>
      </c>
      <c r="J8" s="9">
        <v>202534</v>
      </c>
      <c r="K8" s="9">
        <v>338740.82</v>
      </c>
      <c r="L8" s="9">
        <v>35364.84</v>
      </c>
      <c r="M8" s="9">
        <v>62655.47</v>
      </c>
      <c r="N8" s="9">
        <v>40369</v>
      </c>
      <c r="O8" s="9">
        <v>2718678.58</v>
      </c>
      <c r="P8" s="9">
        <v>595763.78</v>
      </c>
      <c r="Q8" s="9">
        <v>0</v>
      </c>
      <c r="R8" s="9">
        <v>236912.9</v>
      </c>
      <c r="S8" s="9">
        <v>0</v>
      </c>
      <c r="T8" s="9">
        <v>0</v>
      </c>
      <c r="U8" s="9">
        <f>C8+D8+E8+F8+G8+H8+I8+J8+K8+L8+M8+N8+O8+P8+Q8+R8+S8+T8</f>
        <v>8080547.9</v>
      </c>
      <c r="V8" s="1"/>
    </row>
    <row r="9" spans="1:22" ht="9.75" customHeight="1">
      <c r="A9" s="7" t="s">
        <v>36</v>
      </c>
      <c r="B9" s="8" t="s">
        <v>37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171202.4</v>
      </c>
      <c r="P9" s="9">
        <v>0</v>
      </c>
      <c r="Q9" s="9">
        <v>0</v>
      </c>
      <c r="R9" s="9">
        <v>0</v>
      </c>
      <c r="S9" s="9">
        <v>0</v>
      </c>
      <c r="T9" s="9">
        <v>473191.67</v>
      </c>
      <c r="U9" s="9">
        <f>C9+D9+E9+F9+G9+H9+I9+J9+K9+L9+M9+N9+O9+P9+Q9+R9+S9+T9</f>
        <v>644394.07</v>
      </c>
      <c r="V9" s="1"/>
    </row>
    <row r="10" spans="1:22" ht="9.75" customHeight="1">
      <c r="A10" s="7" t="s">
        <v>38</v>
      </c>
      <c r="B10" s="8" t="s">
        <v>39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85177.69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f>C10+D10+E10+F10+G10+H10+I10+J10+K10+L10+M10+N10+O10+P10+Q10+R10+S10+T10</f>
        <v>85177.69</v>
      </c>
      <c r="V10" s="1"/>
    </row>
    <row r="11" spans="1:22" ht="9.75" customHeight="1">
      <c r="A11" s="7" t="s">
        <v>40</v>
      </c>
      <c r="B11" s="2"/>
      <c r="C11" s="9">
        <f aca="true" t="shared" si="0" ref="C11:T11">+SUM(C7:C10)</f>
        <v>958604.57</v>
      </c>
      <c r="D11" s="9">
        <f t="shared" si="0"/>
        <v>13732</v>
      </c>
      <c r="E11" s="9">
        <f t="shared" si="0"/>
        <v>0</v>
      </c>
      <c r="F11" s="9">
        <f t="shared" si="0"/>
        <v>67712.59</v>
      </c>
      <c r="G11" s="9">
        <f t="shared" si="0"/>
        <v>17484.91</v>
      </c>
      <c r="H11" s="9">
        <f t="shared" si="0"/>
        <v>2443170.96</v>
      </c>
      <c r="I11" s="9">
        <f t="shared" si="0"/>
        <v>348823.48</v>
      </c>
      <c r="J11" s="9">
        <f t="shared" si="0"/>
        <v>202534</v>
      </c>
      <c r="K11" s="9">
        <f t="shared" si="0"/>
        <v>338740.82</v>
      </c>
      <c r="L11" s="9">
        <f t="shared" si="0"/>
        <v>35364.84</v>
      </c>
      <c r="M11" s="9">
        <f t="shared" si="0"/>
        <v>62655.47</v>
      </c>
      <c r="N11" s="9">
        <f t="shared" si="0"/>
        <v>40369</v>
      </c>
      <c r="O11" s="9">
        <f t="shared" si="0"/>
        <v>2975058.67</v>
      </c>
      <c r="P11" s="9">
        <f t="shared" si="0"/>
        <v>595763.78</v>
      </c>
      <c r="Q11" s="9">
        <f t="shared" si="0"/>
        <v>0</v>
      </c>
      <c r="R11" s="9">
        <f t="shared" si="0"/>
        <v>236912.9</v>
      </c>
      <c r="S11" s="9">
        <f t="shared" si="0"/>
        <v>0</v>
      </c>
      <c r="T11" s="9">
        <f t="shared" si="0"/>
        <v>473191.67</v>
      </c>
      <c r="U11" s="9">
        <f>C11+D11+E11+F11+G11+H11+I11+J11+K11+L11+M11+N11+O11+P11+Q11+R11+S11+T11</f>
        <v>8810119.66</v>
      </c>
      <c r="V11" s="1"/>
    </row>
    <row r="12" spans="1:22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/>
    </row>
    <row r="13" spans="1:22" ht="9.75" customHeight="1">
      <c r="A13" s="7" t="s">
        <v>41</v>
      </c>
      <c r="B13" s="8" t="s">
        <v>42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</row>
    <row r="14" spans="1:22" ht="9.75" customHeight="1">
      <c r="A14" s="7" t="s">
        <v>43</v>
      </c>
      <c r="B14" s="8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</row>
    <row r="15" spans="1:22" ht="9.75" customHeight="1">
      <c r="A15" s="7" t="s">
        <v>45</v>
      </c>
      <c r="B15" s="8" t="s">
        <v>46</v>
      </c>
      <c r="C15" s="9">
        <v>375980.94</v>
      </c>
      <c r="D15" s="9">
        <v>0</v>
      </c>
      <c r="E15" s="9">
        <v>0</v>
      </c>
      <c r="F15" s="9">
        <v>0</v>
      </c>
      <c r="G15" s="9">
        <v>0</v>
      </c>
      <c r="H15" s="9">
        <v>349512.95</v>
      </c>
      <c r="I15" s="9">
        <v>0</v>
      </c>
      <c r="J15" s="9">
        <v>19292.57</v>
      </c>
      <c r="K15" s="9">
        <v>0</v>
      </c>
      <c r="L15" s="9">
        <v>0</v>
      </c>
      <c r="M15" s="9">
        <v>0</v>
      </c>
      <c r="N15" s="9">
        <v>1950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f aca="true" t="shared" si="1" ref="U15:U21">C15+D15+E15+F15+G15+H15+I15+J15+K15+L15+M15+N15+O15+P15+Q15+R15+S15+T15</f>
        <v>746736.46</v>
      </c>
      <c r="V15" s="1"/>
    </row>
    <row r="16" spans="1:22" ht="9.75" customHeight="1">
      <c r="A16" s="7" t="s">
        <v>47</v>
      </c>
      <c r="B16" s="8" t="s">
        <v>48</v>
      </c>
      <c r="C16" s="9">
        <v>245227.5</v>
      </c>
      <c r="D16" s="9">
        <v>0</v>
      </c>
      <c r="E16" s="9">
        <v>0</v>
      </c>
      <c r="F16" s="9">
        <v>0</v>
      </c>
      <c r="G16" s="9">
        <v>0</v>
      </c>
      <c r="H16" s="9">
        <v>180858.05</v>
      </c>
      <c r="I16" s="9">
        <v>0</v>
      </c>
      <c r="J16" s="9">
        <v>12879.11</v>
      </c>
      <c r="K16" s="9">
        <v>0</v>
      </c>
      <c r="L16" s="9">
        <v>0</v>
      </c>
      <c r="M16" s="9">
        <v>0</v>
      </c>
      <c r="N16" s="9">
        <v>151.72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f t="shared" si="1"/>
        <v>439116.37999999995</v>
      </c>
      <c r="V16" s="1"/>
    </row>
    <row r="17" spans="1:22" ht="9.75" customHeight="1">
      <c r="A17" s="7" t="s">
        <v>49</v>
      </c>
      <c r="B17" s="8" t="s">
        <v>50</v>
      </c>
      <c r="C17" s="9">
        <v>9574.15</v>
      </c>
      <c r="D17" s="9">
        <v>0</v>
      </c>
      <c r="E17" s="9">
        <v>0</v>
      </c>
      <c r="F17" s="9">
        <v>9014.87</v>
      </c>
      <c r="G17" s="9">
        <v>0</v>
      </c>
      <c r="H17" s="9">
        <v>64166.74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32970.7</v>
      </c>
      <c r="U17" s="9">
        <f t="shared" si="1"/>
        <v>115726.45999999999</v>
      </c>
      <c r="V17" s="1"/>
    </row>
    <row r="18" spans="1:22" ht="9.75" customHeight="1">
      <c r="A18" s="7" t="s">
        <v>51</v>
      </c>
      <c r="B18" s="8" t="s">
        <v>52</v>
      </c>
      <c r="C18" s="9">
        <v>47055.9</v>
      </c>
      <c r="D18" s="9">
        <v>0</v>
      </c>
      <c r="E18" s="9">
        <v>0</v>
      </c>
      <c r="F18" s="9">
        <v>53703.56</v>
      </c>
      <c r="G18" s="9">
        <v>0</v>
      </c>
      <c r="H18" s="9">
        <v>528628.8</v>
      </c>
      <c r="I18" s="9">
        <v>68633.02</v>
      </c>
      <c r="J18" s="9">
        <v>0</v>
      </c>
      <c r="K18" s="9">
        <v>0</v>
      </c>
      <c r="L18" s="9">
        <v>27894.87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301636</v>
      </c>
      <c r="U18" s="9">
        <f t="shared" si="1"/>
        <v>1027552.15</v>
      </c>
      <c r="V18" s="1"/>
    </row>
    <row r="19" spans="1:22" ht="9.75" customHeight="1">
      <c r="A19" s="7" t="s">
        <v>53</v>
      </c>
      <c r="B19" s="8" t="s">
        <v>54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f t="shared" si="1"/>
        <v>0</v>
      </c>
      <c r="V19" s="1"/>
    </row>
    <row r="20" spans="1:22" ht="9.75" customHeight="1">
      <c r="A20" s="7" t="s">
        <v>55</v>
      </c>
      <c r="B20" s="8" t="s">
        <v>56</v>
      </c>
      <c r="C20" s="9">
        <v>0</v>
      </c>
      <c r="D20" s="9">
        <v>0</v>
      </c>
      <c r="E20" s="9">
        <v>0</v>
      </c>
      <c r="F20" s="9">
        <v>2420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2310</v>
      </c>
      <c r="U20" s="9">
        <f t="shared" si="1"/>
        <v>4730</v>
      </c>
      <c r="V20" s="1"/>
    </row>
    <row r="21" spans="1:22" ht="9.75" customHeight="1">
      <c r="A21" s="7" t="s">
        <v>57</v>
      </c>
      <c r="B21" s="2"/>
      <c r="C21" s="9">
        <f aca="true" t="shared" si="2" ref="C21:T21">+SUM(C15:C20)</f>
        <v>677838.49</v>
      </c>
      <c r="D21" s="9">
        <f t="shared" si="2"/>
        <v>0</v>
      </c>
      <c r="E21" s="9">
        <f t="shared" si="2"/>
        <v>0</v>
      </c>
      <c r="F21" s="9">
        <f t="shared" si="2"/>
        <v>65138.43</v>
      </c>
      <c r="G21" s="9">
        <f t="shared" si="2"/>
        <v>0</v>
      </c>
      <c r="H21" s="9">
        <f t="shared" si="2"/>
        <v>1123166.54</v>
      </c>
      <c r="I21" s="9">
        <f t="shared" si="2"/>
        <v>68633.02</v>
      </c>
      <c r="J21" s="9">
        <f t="shared" si="2"/>
        <v>32171.68</v>
      </c>
      <c r="K21" s="9">
        <f t="shared" si="2"/>
        <v>0</v>
      </c>
      <c r="L21" s="9">
        <f t="shared" si="2"/>
        <v>27894.87</v>
      </c>
      <c r="M21" s="9">
        <f t="shared" si="2"/>
        <v>0</v>
      </c>
      <c r="N21" s="9">
        <f t="shared" si="2"/>
        <v>2101.72</v>
      </c>
      <c r="O21" s="9">
        <f t="shared" si="2"/>
        <v>0</v>
      </c>
      <c r="P21" s="9">
        <f t="shared" si="2"/>
        <v>0</v>
      </c>
      <c r="Q21" s="9">
        <f t="shared" si="2"/>
        <v>0</v>
      </c>
      <c r="R21" s="9">
        <f t="shared" si="2"/>
        <v>0</v>
      </c>
      <c r="S21" s="9">
        <f t="shared" si="2"/>
        <v>0</v>
      </c>
      <c r="T21" s="9">
        <f t="shared" si="2"/>
        <v>336916.7</v>
      </c>
      <c r="U21" s="9">
        <f t="shared" si="1"/>
        <v>2333861.45</v>
      </c>
      <c r="V21" s="1"/>
    </row>
    <row r="22" spans="1:22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</row>
    <row r="23" spans="1:22" ht="9.75" customHeight="1">
      <c r="A23" s="7" t="s">
        <v>58</v>
      </c>
      <c r="B23" s="8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</row>
    <row r="24" spans="1:22" ht="9.75" customHeight="1">
      <c r="A24" s="7" t="s">
        <v>45</v>
      </c>
      <c r="B24" s="8" t="s">
        <v>46</v>
      </c>
      <c r="C24" s="9">
        <v>104829.55</v>
      </c>
      <c r="D24" s="9">
        <v>0</v>
      </c>
      <c r="E24" s="9">
        <v>0</v>
      </c>
      <c r="F24" s="9">
        <v>0</v>
      </c>
      <c r="G24" s="9">
        <v>2597.77</v>
      </c>
      <c r="H24" s="9">
        <v>271069.33</v>
      </c>
      <c r="I24" s="9">
        <v>0</v>
      </c>
      <c r="J24" s="9">
        <v>0</v>
      </c>
      <c r="K24" s="9">
        <v>143220.99</v>
      </c>
      <c r="L24" s="9">
        <v>0</v>
      </c>
      <c r="M24" s="9">
        <v>24005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f aca="true" t="shared" si="3" ref="U24:U30">C24+D24+E24+F24+G24+H24+I24+J24+K24+L24+M24+N24+O24+P24+Q24+R24+S24+T24</f>
        <v>545722.64</v>
      </c>
      <c r="V24" s="1"/>
    </row>
    <row r="25" spans="1:22" ht="9.75" customHeight="1">
      <c r="A25" s="7" t="s">
        <v>47</v>
      </c>
      <c r="B25" s="8" t="s">
        <v>48</v>
      </c>
      <c r="C25" s="9">
        <v>47902.22</v>
      </c>
      <c r="D25" s="9">
        <v>0</v>
      </c>
      <c r="E25" s="9">
        <v>0</v>
      </c>
      <c r="F25" s="9">
        <v>0</v>
      </c>
      <c r="G25" s="9">
        <v>1420.24</v>
      </c>
      <c r="H25" s="9">
        <v>87175.58</v>
      </c>
      <c r="I25" s="9">
        <v>0</v>
      </c>
      <c r="J25" s="9">
        <v>0</v>
      </c>
      <c r="K25" s="9">
        <v>49926.26</v>
      </c>
      <c r="L25" s="9">
        <v>0</v>
      </c>
      <c r="M25" s="9">
        <v>1992.41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f t="shared" si="3"/>
        <v>188416.71000000002</v>
      </c>
      <c r="V25" s="1"/>
    </row>
    <row r="26" spans="1:22" ht="9.75" customHeight="1">
      <c r="A26" s="7" t="s">
        <v>49</v>
      </c>
      <c r="B26" s="8" t="s">
        <v>50</v>
      </c>
      <c r="C26" s="9">
        <v>71761.47</v>
      </c>
      <c r="D26" s="9">
        <v>4088.09</v>
      </c>
      <c r="E26" s="9">
        <v>0</v>
      </c>
      <c r="F26" s="9">
        <v>1323.22</v>
      </c>
      <c r="G26" s="9">
        <v>0</v>
      </c>
      <c r="H26" s="9">
        <v>270759.68</v>
      </c>
      <c r="I26" s="9">
        <v>242982.2</v>
      </c>
      <c r="J26" s="9">
        <v>168119.07</v>
      </c>
      <c r="K26" s="9">
        <v>121676.61</v>
      </c>
      <c r="L26" s="9">
        <v>6230.4</v>
      </c>
      <c r="M26" s="9">
        <v>28569.68</v>
      </c>
      <c r="N26" s="9">
        <v>9360.4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10911.05</v>
      </c>
      <c r="U26" s="9">
        <f t="shared" si="3"/>
        <v>935781.8700000001</v>
      </c>
      <c r="V26" s="1"/>
    </row>
    <row r="27" spans="1:22" ht="9.75" customHeight="1">
      <c r="A27" s="7" t="s">
        <v>51</v>
      </c>
      <c r="B27" s="8" t="s">
        <v>52</v>
      </c>
      <c r="C27" s="9">
        <v>5635.49</v>
      </c>
      <c r="D27" s="9">
        <v>0</v>
      </c>
      <c r="E27" s="9">
        <v>0</v>
      </c>
      <c r="F27" s="9">
        <v>500.96</v>
      </c>
      <c r="G27" s="9">
        <v>0</v>
      </c>
      <c r="H27" s="9">
        <v>171828.96</v>
      </c>
      <c r="I27" s="9">
        <v>33344.71</v>
      </c>
      <c r="J27" s="9">
        <v>0</v>
      </c>
      <c r="K27" s="9">
        <v>0</v>
      </c>
      <c r="L27" s="9">
        <v>0</v>
      </c>
      <c r="M27" s="9">
        <v>0</v>
      </c>
      <c r="N27" s="9">
        <v>28459.81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11353.11</v>
      </c>
      <c r="U27" s="9">
        <f t="shared" si="3"/>
        <v>251123.03999999998</v>
      </c>
      <c r="V27" s="1"/>
    </row>
    <row r="28" spans="1:22" ht="9.75" customHeight="1">
      <c r="A28" s="7" t="s">
        <v>53</v>
      </c>
      <c r="B28" s="8" t="s">
        <v>54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f t="shared" si="3"/>
        <v>0</v>
      </c>
      <c r="V28" s="1"/>
    </row>
    <row r="29" spans="1:22" ht="9.75" customHeight="1">
      <c r="A29" s="7" t="s">
        <v>55</v>
      </c>
      <c r="B29" s="8" t="s">
        <v>56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1410.24</v>
      </c>
      <c r="U29" s="9">
        <f t="shared" si="3"/>
        <v>1410.24</v>
      </c>
      <c r="V29" s="1"/>
    </row>
    <row r="30" spans="1:22" ht="9.75" customHeight="1">
      <c r="A30" s="7" t="s">
        <v>60</v>
      </c>
      <c r="B30" s="2"/>
      <c r="C30" s="9">
        <f aca="true" t="shared" si="4" ref="C30:T30">+SUM(C24:C29)</f>
        <v>230128.73</v>
      </c>
      <c r="D30" s="9">
        <f t="shared" si="4"/>
        <v>4088.09</v>
      </c>
      <c r="E30" s="9">
        <f t="shared" si="4"/>
        <v>0</v>
      </c>
      <c r="F30" s="9">
        <f t="shared" si="4"/>
        <v>1824.18</v>
      </c>
      <c r="G30" s="9">
        <f t="shared" si="4"/>
        <v>4018.01</v>
      </c>
      <c r="H30" s="9">
        <f t="shared" si="4"/>
        <v>800833.55</v>
      </c>
      <c r="I30" s="9">
        <f t="shared" si="4"/>
        <v>276326.91000000003</v>
      </c>
      <c r="J30" s="9">
        <f t="shared" si="4"/>
        <v>168119.07</v>
      </c>
      <c r="K30" s="9">
        <f t="shared" si="4"/>
        <v>314823.86</v>
      </c>
      <c r="L30" s="9">
        <f t="shared" si="4"/>
        <v>6230.4</v>
      </c>
      <c r="M30" s="9">
        <f t="shared" si="4"/>
        <v>54567.09</v>
      </c>
      <c r="N30" s="9">
        <f t="shared" si="4"/>
        <v>37820.21</v>
      </c>
      <c r="O30" s="9">
        <f t="shared" si="4"/>
        <v>0</v>
      </c>
      <c r="P30" s="9">
        <f t="shared" si="4"/>
        <v>0</v>
      </c>
      <c r="Q30" s="9">
        <f t="shared" si="4"/>
        <v>0</v>
      </c>
      <c r="R30" s="9">
        <f t="shared" si="4"/>
        <v>0</v>
      </c>
      <c r="S30" s="9">
        <f t="shared" si="4"/>
        <v>0</v>
      </c>
      <c r="T30" s="9">
        <f t="shared" si="4"/>
        <v>23674.4</v>
      </c>
      <c r="U30" s="9">
        <f t="shared" si="3"/>
        <v>1922454.5000000002</v>
      </c>
      <c r="V30" s="1"/>
    </row>
    <row r="31" spans="1:22" ht="9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</row>
    <row r="32" spans="1:22" ht="9.75" customHeight="1">
      <c r="A32" s="7" t="s">
        <v>61</v>
      </c>
      <c r="B32" s="8" t="s">
        <v>62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"/>
    </row>
    <row r="33" spans="1:22" ht="9.75" customHeight="1">
      <c r="A33" s="7" t="s">
        <v>45</v>
      </c>
      <c r="B33" s="8" t="s">
        <v>46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f aca="true" t="shared" si="5" ref="U33:U39">C33+D33+E33+F33+G33+H33+I33+J33+K33+L33+M33+N33+O33+P33+Q33+R33+S33+T33</f>
        <v>0</v>
      </c>
      <c r="V33" s="1"/>
    </row>
    <row r="34" spans="1:22" ht="9.75" customHeight="1">
      <c r="A34" s="7" t="s">
        <v>47</v>
      </c>
      <c r="B34" s="8" t="s">
        <v>48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f t="shared" si="5"/>
        <v>0</v>
      </c>
      <c r="V34" s="1"/>
    </row>
    <row r="35" spans="1:22" ht="9.75" customHeight="1">
      <c r="A35" s="7" t="s">
        <v>49</v>
      </c>
      <c r="B35" s="8" t="s">
        <v>50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31421.28</v>
      </c>
      <c r="P35" s="9">
        <v>0</v>
      </c>
      <c r="Q35" s="9">
        <v>0</v>
      </c>
      <c r="R35" s="9">
        <v>0</v>
      </c>
      <c r="S35" s="9">
        <v>0</v>
      </c>
      <c r="T35" s="9">
        <v>21850</v>
      </c>
      <c r="U35" s="9">
        <f t="shared" si="5"/>
        <v>53271.28</v>
      </c>
      <c r="V35" s="1"/>
    </row>
    <row r="36" spans="1:22" ht="9.75" customHeight="1">
      <c r="A36" s="7" t="s">
        <v>51</v>
      </c>
      <c r="B36" s="8" t="s">
        <v>52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7394.42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f t="shared" si="5"/>
        <v>7394.42</v>
      </c>
      <c r="V36" s="1"/>
    </row>
    <row r="37" spans="1:22" ht="9.75" customHeight="1">
      <c r="A37" s="7" t="s">
        <v>53</v>
      </c>
      <c r="B37" s="8" t="s">
        <v>54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f t="shared" si="5"/>
        <v>0</v>
      </c>
      <c r="V37" s="1"/>
    </row>
    <row r="38" spans="1:22" ht="9.75" customHeight="1">
      <c r="A38" s="7" t="s">
        <v>55</v>
      </c>
      <c r="B38" s="8" t="s">
        <v>56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f t="shared" si="5"/>
        <v>0</v>
      </c>
      <c r="V38" s="1"/>
    </row>
    <row r="39" spans="1:22" ht="9.75" customHeight="1">
      <c r="A39" s="7" t="s">
        <v>63</v>
      </c>
      <c r="B39" s="2"/>
      <c r="C39" s="9">
        <f aca="true" t="shared" si="6" ref="C39:T39">+SUM(C33:C38)</f>
        <v>0</v>
      </c>
      <c r="D39" s="9">
        <f t="shared" si="6"/>
        <v>0</v>
      </c>
      <c r="E39" s="9">
        <f t="shared" si="6"/>
        <v>0</v>
      </c>
      <c r="F39" s="9">
        <f t="shared" si="6"/>
        <v>0</v>
      </c>
      <c r="G39" s="9">
        <f t="shared" si="6"/>
        <v>0</v>
      </c>
      <c r="H39" s="9">
        <f t="shared" si="6"/>
        <v>0</v>
      </c>
      <c r="I39" s="9">
        <f t="shared" si="6"/>
        <v>0</v>
      </c>
      <c r="J39" s="9">
        <f t="shared" si="6"/>
        <v>0</v>
      </c>
      <c r="K39" s="9">
        <f t="shared" si="6"/>
        <v>0</v>
      </c>
      <c r="L39" s="9">
        <f t="shared" si="6"/>
        <v>0</v>
      </c>
      <c r="M39" s="9">
        <f t="shared" si="6"/>
        <v>7394.42</v>
      </c>
      <c r="N39" s="9">
        <f t="shared" si="6"/>
        <v>0</v>
      </c>
      <c r="O39" s="9">
        <f t="shared" si="6"/>
        <v>31421.28</v>
      </c>
      <c r="P39" s="9">
        <f t="shared" si="6"/>
        <v>0</v>
      </c>
      <c r="Q39" s="9">
        <f t="shared" si="6"/>
        <v>0</v>
      </c>
      <c r="R39" s="9">
        <f t="shared" si="6"/>
        <v>0</v>
      </c>
      <c r="S39" s="9">
        <f t="shared" si="6"/>
        <v>0</v>
      </c>
      <c r="T39" s="9">
        <f t="shared" si="6"/>
        <v>21850</v>
      </c>
      <c r="U39" s="9">
        <f t="shared" si="5"/>
        <v>60665.7</v>
      </c>
      <c r="V39" s="1"/>
    </row>
    <row r="40" spans="1:22" ht="15">
      <c r="A40" s="2"/>
      <c r="B40" s="2"/>
      <c r="C40" s="3" t="s">
        <v>64</v>
      </c>
      <c r="D40" s="3"/>
      <c r="E40" s="3"/>
      <c r="F40" s="3"/>
      <c r="G40" s="3"/>
      <c r="H40" s="3"/>
      <c r="I40" s="3" t="s">
        <v>65</v>
      </c>
      <c r="J40" s="3"/>
      <c r="K40" s="3"/>
      <c r="L40" s="3"/>
      <c r="M40" s="3"/>
      <c r="N40" s="3"/>
      <c r="O40" s="3" t="s">
        <v>66</v>
      </c>
      <c r="P40" s="3"/>
      <c r="Q40" s="3"/>
      <c r="R40" s="3"/>
      <c r="S40" s="3"/>
      <c r="T40" s="3"/>
      <c r="U40" s="2"/>
      <c r="V40" s="1"/>
    </row>
    <row r="41" spans="1:22" ht="15">
      <c r="A41" s="4" t="s">
        <v>3</v>
      </c>
      <c r="B41" s="2"/>
      <c r="C41" s="5" t="s">
        <v>4</v>
      </c>
      <c r="D41" s="5"/>
      <c r="E41" s="5"/>
      <c r="F41" s="5"/>
      <c r="G41" s="5"/>
      <c r="H41" s="2"/>
      <c r="I41" s="5" t="s">
        <v>4</v>
      </c>
      <c r="J41" s="5"/>
      <c r="K41" s="5"/>
      <c r="L41" s="5"/>
      <c r="M41" s="5"/>
      <c r="N41" s="2"/>
      <c r="O41" s="5" t="s">
        <v>4</v>
      </c>
      <c r="P41" s="5"/>
      <c r="Q41" s="5"/>
      <c r="R41" s="5"/>
      <c r="S41" s="5"/>
      <c r="T41" s="2"/>
      <c r="U41" s="6" t="s">
        <v>5</v>
      </c>
      <c r="V41" s="1"/>
    </row>
    <row r="42" spans="1:22" ht="15">
      <c r="A42" s="4" t="s">
        <v>6</v>
      </c>
      <c r="B42" s="4" t="s">
        <v>7</v>
      </c>
      <c r="C42" s="6" t="s">
        <v>8</v>
      </c>
      <c r="D42" s="6" t="s">
        <v>9</v>
      </c>
      <c r="E42" s="6" t="s">
        <v>10</v>
      </c>
      <c r="F42" s="6" t="s">
        <v>11</v>
      </c>
      <c r="G42" s="6" t="s">
        <v>12</v>
      </c>
      <c r="H42" s="6" t="s">
        <v>13</v>
      </c>
      <c r="I42" s="6" t="s">
        <v>14</v>
      </c>
      <c r="J42" s="6" t="s">
        <v>15</v>
      </c>
      <c r="K42" s="6" t="s">
        <v>16</v>
      </c>
      <c r="L42" s="6" t="s">
        <v>17</v>
      </c>
      <c r="M42" s="6" t="s">
        <v>18</v>
      </c>
      <c r="N42" s="6" t="s">
        <v>19</v>
      </c>
      <c r="O42" s="6" t="s">
        <v>20</v>
      </c>
      <c r="P42" s="6" t="s">
        <v>21</v>
      </c>
      <c r="Q42" s="6" t="s">
        <v>22</v>
      </c>
      <c r="R42" s="6" t="s">
        <v>23</v>
      </c>
      <c r="S42" s="6" t="s">
        <v>24</v>
      </c>
      <c r="T42" s="6" t="s">
        <v>25</v>
      </c>
      <c r="U42" s="6" t="s">
        <v>26</v>
      </c>
      <c r="V42" s="1"/>
    </row>
    <row r="43" spans="1:22" ht="15">
      <c r="A43" s="4" t="s">
        <v>27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"/>
    </row>
    <row r="44" spans="1:22" ht="15">
      <c r="A44" s="2"/>
      <c r="B44" s="4" t="s">
        <v>28</v>
      </c>
      <c r="C44" s="6" t="s">
        <v>29</v>
      </c>
      <c r="D44" s="6" t="s">
        <v>29</v>
      </c>
      <c r="E44" s="6" t="s">
        <v>29</v>
      </c>
      <c r="F44" s="6" t="s">
        <v>29</v>
      </c>
      <c r="G44" s="6" t="s">
        <v>29</v>
      </c>
      <c r="H44" s="6" t="s">
        <v>29</v>
      </c>
      <c r="I44" s="6" t="s">
        <v>29</v>
      </c>
      <c r="J44" s="6" t="s">
        <v>29</v>
      </c>
      <c r="K44" s="6" t="s">
        <v>29</v>
      </c>
      <c r="L44" s="6" t="s">
        <v>29</v>
      </c>
      <c r="M44" s="6" t="s">
        <v>29</v>
      </c>
      <c r="N44" s="6" t="s">
        <v>29</v>
      </c>
      <c r="O44" s="6" t="s">
        <v>29</v>
      </c>
      <c r="P44" s="6" t="s">
        <v>29</v>
      </c>
      <c r="Q44" s="6" t="s">
        <v>29</v>
      </c>
      <c r="R44" s="6" t="s">
        <v>29</v>
      </c>
      <c r="S44" s="6" t="s">
        <v>29</v>
      </c>
      <c r="T44" s="6" t="s">
        <v>29</v>
      </c>
      <c r="U44" s="6" t="s">
        <v>29</v>
      </c>
      <c r="V44" s="1"/>
    </row>
    <row r="45" spans="1:22" ht="9.75" customHeight="1">
      <c r="A45" s="7" t="s">
        <v>67</v>
      </c>
      <c r="B45" s="7" t="s">
        <v>68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"/>
    </row>
    <row r="46" spans="1:22" ht="9.75" customHeight="1">
      <c r="A46" s="7" t="s">
        <v>69</v>
      </c>
      <c r="B46" s="8" t="s">
        <v>46</v>
      </c>
      <c r="C46" s="9">
        <v>12534.13</v>
      </c>
      <c r="D46" s="9">
        <v>0</v>
      </c>
      <c r="E46" s="9">
        <v>0</v>
      </c>
      <c r="F46" s="9">
        <v>0</v>
      </c>
      <c r="G46" s="9">
        <v>0</v>
      </c>
      <c r="H46" s="9">
        <v>10629.45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1090017.11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f aca="true" t="shared" si="7" ref="U46:U52">C46+D46+E46+F46+G46+H46+I46+J46+K46+L46+M46+N46+O46+P46+Q46+R46+S46+T46</f>
        <v>1113180.6900000002</v>
      </c>
      <c r="V46" s="1"/>
    </row>
    <row r="47" spans="1:22" ht="9.75" customHeight="1">
      <c r="A47" s="7" t="s">
        <v>70</v>
      </c>
      <c r="B47" s="8" t="s">
        <v>48</v>
      </c>
      <c r="C47" s="9">
        <v>2509.33</v>
      </c>
      <c r="D47" s="9">
        <v>0</v>
      </c>
      <c r="E47" s="9">
        <v>0</v>
      </c>
      <c r="F47" s="9">
        <v>0</v>
      </c>
      <c r="G47" s="9">
        <v>0</v>
      </c>
      <c r="H47" s="9">
        <v>1731.62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645904.52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f t="shared" si="7"/>
        <v>650145.47</v>
      </c>
      <c r="V47" s="1"/>
    </row>
    <row r="48" spans="1:22" ht="9.75" customHeight="1">
      <c r="A48" s="7" t="s">
        <v>71</v>
      </c>
      <c r="B48" s="8" t="s">
        <v>50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149492.47</v>
      </c>
      <c r="P48" s="9">
        <v>0</v>
      </c>
      <c r="Q48" s="9">
        <v>0</v>
      </c>
      <c r="R48" s="9">
        <v>0</v>
      </c>
      <c r="S48" s="9">
        <v>0</v>
      </c>
      <c r="T48" s="9">
        <v>22551.49</v>
      </c>
      <c r="U48" s="9">
        <f t="shared" si="7"/>
        <v>172043.96</v>
      </c>
      <c r="V48" s="1"/>
    </row>
    <row r="49" spans="1:22" ht="9.75" customHeight="1">
      <c r="A49" s="7" t="s">
        <v>72</v>
      </c>
      <c r="B49" s="8" t="s">
        <v>52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1487131.45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f t="shared" si="7"/>
        <v>1487131.45</v>
      </c>
      <c r="V49" s="1"/>
    </row>
    <row r="50" spans="1:22" ht="9.75" customHeight="1">
      <c r="A50" s="7" t="s">
        <v>73</v>
      </c>
      <c r="B50" s="8" t="s">
        <v>54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f t="shared" si="7"/>
        <v>0</v>
      </c>
      <c r="V50" s="1"/>
    </row>
    <row r="51" spans="1:22" ht="9.75" customHeight="1">
      <c r="A51" s="7" t="s">
        <v>74</v>
      </c>
      <c r="B51" s="8" t="s">
        <v>56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350006.48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f t="shared" si="7"/>
        <v>350006.48</v>
      </c>
      <c r="V51" s="1"/>
    </row>
    <row r="52" spans="1:22" ht="9.75" customHeight="1">
      <c r="A52" s="7" t="s">
        <v>75</v>
      </c>
      <c r="B52" s="2"/>
      <c r="C52" s="9">
        <f aca="true" t="shared" si="8" ref="C52:T52">+SUM(C46:C51)</f>
        <v>15043.46</v>
      </c>
      <c r="D52" s="9">
        <f t="shared" si="8"/>
        <v>0</v>
      </c>
      <c r="E52" s="9">
        <f t="shared" si="8"/>
        <v>0</v>
      </c>
      <c r="F52" s="9">
        <f t="shared" si="8"/>
        <v>0</v>
      </c>
      <c r="G52" s="9">
        <f t="shared" si="8"/>
        <v>0</v>
      </c>
      <c r="H52" s="9">
        <f t="shared" si="8"/>
        <v>12361.07</v>
      </c>
      <c r="I52" s="9">
        <f t="shared" si="8"/>
        <v>0</v>
      </c>
      <c r="J52" s="9">
        <f t="shared" si="8"/>
        <v>0</v>
      </c>
      <c r="K52" s="9">
        <f t="shared" si="8"/>
        <v>0</v>
      </c>
      <c r="L52" s="9">
        <f t="shared" si="8"/>
        <v>0</v>
      </c>
      <c r="M52" s="9">
        <f t="shared" si="8"/>
        <v>0</v>
      </c>
      <c r="N52" s="9">
        <f t="shared" si="8"/>
        <v>0</v>
      </c>
      <c r="O52" s="9">
        <f t="shared" si="8"/>
        <v>3722552.03</v>
      </c>
      <c r="P52" s="9">
        <f t="shared" si="8"/>
        <v>0</v>
      </c>
      <c r="Q52" s="9">
        <f t="shared" si="8"/>
        <v>0</v>
      </c>
      <c r="R52" s="9">
        <f t="shared" si="8"/>
        <v>0</v>
      </c>
      <c r="S52" s="9">
        <f t="shared" si="8"/>
        <v>0</v>
      </c>
      <c r="T52" s="9">
        <f t="shared" si="8"/>
        <v>22551.49</v>
      </c>
      <c r="U52" s="9">
        <f t="shared" si="7"/>
        <v>3772508.05</v>
      </c>
      <c r="V52" s="1"/>
    </row>
    <row r="53" spans="1:22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"/>
    </row>
    <row r="54" spans="1:22" ht="9.75" customHeight="1">
      <c r="A54" s="7" t="s">
        <v>76</v>
      </c>
      <c r="B54" s="8" t="s">
        <v>77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"/>
    </row>
    <row r="55" spans="1:22" ht="9.75" customHeight="1">
      <c r="A55" s="7" t="s">
        <v>69</v>
      </c>
      <c r="B55" s="8" t="s">
        <v>46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130581.9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f aca="true" t="shared" si="9" ref="U55:U61">C55+D55+E55+F55+G55+H55+I55+J55+K55+L55+M55+N55+O55+P55+Q55+R55+S55+T55</f>
        <v>130581.9</v>
      </c>
      <c r="V55" s="1"/>
    </row>
    <row r="56" spans="1:22" ht="9.75" customHeight="1">
      <c r="A56" s="7" t="s">
        <v>70</v>
      </c>
      <c r="B56" s="8" t="s">
        <v>48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45164.03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f t="shared" si="9"/>
        <v>45164.03</v>
      </c>
      <c r="V56" s="1"/>
    </row>
    <row r="57" spans="1:22" ht="9.75" customHeight="1">
      <c r="A57" s="7" t="s">
        <v>71</v>
      </c>
      <c r="B57" s="8" t="s">
        <v>50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38261.25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f t="shared" si="9"/>
        <v>38261.25</v>
      </c>
      <c r="V57" s="1"/>
    </row>
    <row r="58" spans="1:22" ht="9.75" customHeight="1">
      <c r="A58" s="7" t="s">
        <v>72</v>
      </c>
      <c r="B58" s="8" t="s">
        <v>52</v>
      </c>
      <c r="C58" s="9">
        <v>24976.43</v>
      </c>
      <c r="D58" s="9">
        <v>0</v>
      </c>
      <c r="E58" s="9">
        <v>0</v>
      </c>
      <c r="F58" s="9">
        <v>0</v>
      </c>
      <c r="G58" s="9">
        <v>0</v>
      </c>
      <c r="H58" s="9">
        <v>82767.04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f t="shared" si="9"/>
        <v>107743.47</v>
      </c>
      <c r="V58" s="1"/>
    </row>
    <row r="59" spans="1:22" ht="9.75" customHeight="1">
      <c r="A59" s="7" t="s">
        <v>73</v>
      </c>
      <c r="B59" s="8" t="s">
        <v>54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f t="shared" si="9"/>
        <v>0</v>
      </c>
      <c r="V59" s="1"/>
    </row>
    <row r="60" spans="1:22" ht="9.75" customHeight="1">
      <c r="A60" s="7" t="s">
        <v>74</v>
      </c>
      <c r="B60" s="8" t="s">
        <v>56</v>
      </c>
      <c r="C60" s="9">
        <v>10617.46</v>
      </c>
      <c r="D60" s="9">
        <v>0</v>
      </c>
      <c r="E60" s="9">
        <v>0</v>
      </c>
      <c r="F60" s="9">
        <v>749.98</v>
      </c>
      <c r="G60" s="9">
        <v>0</v>
      </c>
      <c r="H60" s="9">
        <v>27060.44</v>
      </c>
      <c r="I60" s="9">
        <v>3863.55</v>
      </c>
      <c r="J60" s="9">
        <v>2243.25</v>
      </c>
      <c r="K60" s="9">
        <v>3751.88</v>
      </c>
      <c r="L60" s="9">
        <v>391.7</v>
      </c>
      <c r="M60" s="9">
        <v>693.96</v>
      </c>
      <c r="N60" s="9">
        <v>447.07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f t="shared" si="9"/>
        <v>49819.28999999999</v>
      </c>
      <c r="V60" s="1"/>
    </row>
    <row r="61" spans="1:22" ht="9.75" customHeight="1">
      <c r="A61" s="7" t="s">
        <v>78</v>
      </c>
      <c r="B61" s="2"/>
      <c r="C61" s="9">
        <f aca="true" t="shared" si="10" ref="C61:T61">+SUM(C55:C60)</f>
        <v>35593.89</v>
      </c>
      <c r="D61" s="9">
        <f t="shared" si="10"/>
        <v>0</v>
      </c>
      <c r="E61" s="9">
        <f t="shared" si="10"/>
        <v>0</v>
      </c>
      <c r="F61" s="9">
        <f t="shared" si="10"/>
        <v>749.98</v>
      </c>
      <c r="G61" s="9">
        <f t="shared" si="10"/>
        <v>0</v>
      </c>
      <c r="H61" s="9">
        <f t="shared" si="10"/>
        <v>323834.66</v>
      </c>
      <c r="I61" s="9">
        <f t="shared" si="10"/>
        <v>3863.55</v>
      </c>
      <c r="J61" s="9">
        <f t="shared" si="10"/>
        <v>2243.25</v>
      </c>
      <c r="K61" s="9">
        <f t="shared" si="10"/>
        <v>3751.88</v>
      </c>
      <c r="L61" s="9">
        <f t="shared" si="10"/>
        <v>391.7</v>
      </c>
      <c r="M61" s="9">
        <f t="shared" si="10"/>
        <v>693.96</v>
      </c>
      <c r="N61" s="9">
        <f t="shared" si="10"/>
        <v>447.07</v>
      </c>
      <c r="O61" s="9">
        <f t="shared" si="10"/>
        <v>0</v>
      </c>
      <c r="P61" s="9">
        <f t="shared" si="10"/>
        <v>0</v>
      </c>
      <c r="Q61" s="9">
        <f t="shared" si="10"/>
        <v>0</v>
      </c>
      <c r="R61" s="9">
        <f t="shared" si="10"/>
        <v>0</v>
      </c>
      <c r="S61" s="9">
        <f t="shared" si="10"/>
        <v>0</v>
      </c>
      <c r="T61" s="9">
        <f t="shared" si="10"/>
        <v>0</v>
      </c>
      <c r="U61" s="9">
        <f t="shared" si="9"/>
        <v>371569.94</v>
      </c>
      <c r="V61" s="1"/>
    </row>
    <row r="62" spans="1:22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"/>
    </row>
    <row r="63" spans="1:22" ht="9.75" customHeight="1">
      <c r="A63" s="7" t="s">
        <v>79</v>
      </c>
      <c r="B63" s="8" t="s">
        <v>80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"/>
    </row>
    <row r="64" spans="1:22" ht="9.75" customHeight="1">
      <c r="A64" s="7" t="s">
        <v>81</v>
      </c>
      <c r="B64" s="8" t="s">
        <v>46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f aca="true" t="shared" si="11" ref="U64:U70">C64+D64+E64+F64+G64+H64+I64+J64+K64+L64+M64+N64+O64+P64+Q64+R64+S64+T64</f>
        <v>0</v>
      </c>
      <c r="V64" s="1"/>
    </row>
    <row r="65" spans="1:22" ht="9.75" customHeight="1">
      <c r="A65" s="7" t="s">
        <v>70</v>
      </c>
      <c r="B65" s="8" t="s">
        <v>48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f t="shared" si="11"/>
        <v>0</v>
      </c>
      <c r="V65" s="1"/>
    </row>
    <row r="66" spans="1:22" ht="9.75" customHeight="1">
      <c r="A66" s="7" t="s">
        <v>71</v>
      </c>
      <c r="B66" s="8" t="s">
        <v>50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f t="shared" si="11"/>
        <v>0</v>
      </c>
      <c r="V66" s="1"/>
    </row>
    <row r="67" spans="1:22" ht="9.75" customHeight="1">
      <c r="A67" s="7" t="s">
        <v>72</v>
      </c>
      <c r="B67" s="8" t="s">
        <v>52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f t="shared" si="11"/>
        <v>0</v>
      </c>
      <c r="V67" s="1"/>
    </row>
    <row r="68" spans="1:22" ht="9.75" customHeight="1">
      <c r="A68" s="7" t="s">
        <v>73</v>
      </c>
      <c r="B68" s="8" t="s">
        <v>54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f t="shared" si="11"/>
        <v>0</v>
      </c>
      <c r="V68" s="1"/>
    </row>
    <row r="69" spans="1:22" ht="9.75" customHeight="1">
      <c r="A69" s="7" t="s">
        <v>74</v>
      </c>
      <c r="B69" s="8" t="s">
        <v>56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f t="shared" si="11"/>
        <v>0</v>
      </c>
      <c r="V69" s="1"/>
    </row>
    <row r="70" spans="1:22" ht="9.75" customHeight="1">
      <c r="A70" s="7" t="s">
        <v>82</v>
      </c>
      <c r="B70" s="2"/>
      <c r="C70" s="9">
        <f aca="true" t="shared" si="12" ref="C70:T70">+SUM(C64:C69)</f>
        <v>0</v>
      </c>
      <c r="D70" s="9">
        <f t="shared" si="12"/>
        <v>0</v>
      </c>
      <c r="E70" s="9">
        <f t="shared" si="12"/>
        <v>0</v>
      </c>
      <c r="F70" s="9">
        <f t="shared" si="12"/>
        <v>0</v>
      </c>
      <c r="G70" s="9">
        <f t="shared" si="12"/>
        <v>0</v>
      </c>
      <c r="H70" s="9">
        <f t="shared" si="12"/>
        <v>0</v>
      </c>
      <c r="I70" s="9">
        <f t="shared" si="12"/>
        <v>0</v>
      </c>
      <c r="J70" s="9">
        <f t="shared" si="12"/>
        <v>0</v>
      </c>
      <c r="K70" s="9">
        <f t="shared" si="12"/>
        <v>0</v>
      </c>
      <c r="L70" s="9">
        <f t="shared" si="12"/>
        <v>0</v>
      </c>
      <c r="M70" s="9">
        <f t="shared" si="12"/>
        <v>0</v>
      </c>
      <c r="N70" s="9">
        <f t="shared" si="12"/>
        <v>0</v>
      </c>
      <c r="O70" s="9">
        <f t="shared" si="12"/>
        <v>0</v>
      </c>
      <c r="P70" s="9">
        <f t="shared" si="12"/>
        <v>0</v>
      </c>
      <c r="Q70" s="9">
        <f t="shared" si="12"/>
        <v>0</v>
      </c>
      <c r="R70" s="9">
        <f t="shared" si="12"/>
        <v>0</v>
      </c>
      <c r="S70" s="9">
        <f t="shared" si="12"/>
        <v>0</v>
      </c>
      <c r="T70" s="9">
        <f t="shared" si="12"/>
        <v>0</v>
      </c>
      <c r="U70" s="9">
        <f t="shared" si="11"/>
        <v>0</v>
      </c>
      <c r="V70" s="1"/>
    </row>
    <row r="71" spans="1:22" ht="9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"/>
    </row>
    <row r="72" spans="1:22" ht="9.75" customHeight="1">
      <c r="A72" s="7" t="s">
        <v>83</v>
      </c>
      <c r="B72" s="8" t="s">
        <v>39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"/>
    </row>
    <row r="73" spans="1:22" ht="9.75" customHeight="1">
      <c r="A73" s="7" t="s">
        <v>84</v>
      </c>
      <c r="B73" s="8" t="s">
        <v>85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f>C73+D73+E73+F73+G73+H73+I73+J73+K73+L73+M73+N73+O73+P73+Q73+R73+S73+T73</f>
        <v>0</v>
      </c>
      <c r="V73" s="1"/>
    </row>
    <row r="74" spans="1:22" ht="9.75" customHeight="1">
      <c r="A74" s="7" t="s">
        <v>86</v>
      </c>
      <c r="B74" s="8" t="s">
        <v>87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f>C74+D74+E74+F74+G74+H74+I74+J74+K74+L74+M74+N74+O74+P74+Q74+R74+S74+T74</f>
        <v>0</v>
      </c>
      <c r="V74" s="1"/>
    </row>
    <row r="75" spans="1:22" ht="9.75" customHeight="1">
      <c r="A75" s="7" t="s">
        <v>74</v>
      </c>
      <c r="B75" s="8" t="s">
        <v>88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f>C75+D75+E75+F75+G75+H75+I75+J75+K75+L75+M75+N75+O75+P75+Q75+R75+S75+T75</f>
        <v>0</v>
      </c>
      <c r="V75" s="1"/>
    </row>
    <row r="76" spans="1:22" ht="9.75" customHeight="1">
      <c r="A76" s="7" t="s">
        <v>89</v>
      </c>
      <c r="B76" s="2"/>
      <c r="C76" s="9">
        <f aca="true" t="shared" si="13" ref="C76:T76">+SUM(C73:C75)</f>
        <v>0</v>
      </c>
      <c r="D76" s="9">
        <f t="shared" si="13"/>
        <v>0</v>
      </c>
      <c r="E76" s="9">
        <f t="shared" si="13"/>
        <v>0</v>
      </c>
      <c r="F76" s="9">
        <f t="shared" si="13"/>
        <v>0</v>
      </c>
      <c r="G76" s="9">
        <f t="shared" si="13"/>
        <v>0</v>
      </c>
      <c r="H76" s="9">
        <f t="shared" si="13"/>
        <v>0</v>
      </c>
      <c r="I76" s="9">
        <f t="shared" si="13"/>
        <v>0</v>
      </c>
      <c r="J76" s="9">
        <f t="shared" si="13"/>
        <v>0</v>
      </c>
      <c r="K76" s="9">
        <f t="shared" si="13"/>
        <v>0</v>
      </c>
      <c r="L76" s="9">
        <f t="shared" si="13"/>
        <v>0</v>
      </c>
      <c r="M76" s="9">
        <f t="shared" si="13"/>
        <v>0</v>
      </c>
      <c r="N76" s="9">
        <f t="shared" si="13"/>
        <v>0</v>
      </c>
      <c r="O76" s="9">
        <f t="shared" si="13"/>
        <v>0</v>
      </c>
      <c r="P76" s="9">
        <f t="shared" si="13"/>
        <v>0</v>
      </c>
      <c r="Q76" s="9">
        <f t="shared" si="13"/>
        <v>0</v>
      </c>
      <c r="R76" s="9">
        <f t="shared" si="13"/>
        <v>0</v>
      </c>
      <c r="S76" s="9">
        <f t="shared" si="13"/>
        <v>0</v>
      </c>
      <c r="T76" s="9">
        <f t="shared" si="13"/>
        <v>0</v>
      </c>
      <c r="U76" s="9">
        <f>C76+D76+E76+F76+G76+H76+I76+J76+K76+L76+M76+N76+O76+P76+Q76+R76+S76+T76</f>
        <v>0</v>
      </c>
      <c r="V76" s="1"/>
    </row>
    <row r="77" spans="1:22" ht="15">
      <c r="A77" s="2"/>
      <c r="B77" s="2"/>
      <c r="C77" s="3" t="s">
        <v>90</v>
      </c>
      <c r="D77" s="3"/>
      <c r="E77" s="3"/>
      <c r="F77" s="3"/>
      <c r="G77" s="3"/>
      <c r="H77" s="3"/>
      <c r="I77" s="3" t="s">
        <v>91</v>
      </c>
      <c r="J77" s="3"/>
      <c r="K77" s="3"/>
      <c r="L77" s="3"/>
      <c r="M77" s="3"/>
      <c r="N77" s="3"/>
      <c r="O77" s="3" t="s">
        <v>92</v>
      </c>
      <c r="P77" s="3"/>
      <c r="Q77" s="3"/>
      <c r="R77" s="3"/>
      <c r="S77" s="3"/>
      <c r="T77" s="3"/>
      <c r="U77" s="2"/>
      <c r="V77" s="1"/>
    </row>
    <row r="78" spans="1:22" ht="15">
      <c r="A78" s="4" t="s">
        <v>3</v>
      </c>
      <c r="B78" s="2"/>
      <c r="C78" s="5" t="s">
        <v>4</v>
      </c>
      <c r="D78" s="5"/>
      <c r="E78" s="5"/>
      <c r="F78" s="5"/>
      <c r="G78" s="5"/>
      <c r="H78" s="2"/>
      <c r="I78" s="5" t="s">
        <v>4</v>
      </c>
      <c r="J78" s="5"/>
      <c r="K78" s="5"/>
      <c r="L78" s="5"/>
      <c r="M78" s="5"/>
      <c r="N78" s="2"/>
      <c r="O78" s="5" t="s">
        <v>4</v>
      </c>
      <c r="P78" s="5"/>
      <c r="Q78" s="5"/>
      <c r="R78" s="5"/>
      <c r="S78" s="5"/>
      <c r="T78" s="2"/>
      <c r="U78" s="6" t="s">
        <v>5</v>
      </c>
      <c r="V78" s="1"/>
    </row>
    <row r="79" spans="1:22" ht="15">
      <c r="A79" s="4" t="s">
        <v>6</v>
      </c>
      <c r="B79" s="4" t="s">
        <v>7</v>
      </c>
      <c r="C79" s="6" t="s">
        <v>8</v>
      </c>
      <c r="D79" s="6" t="s">
        <v>9</v>
      </c>
      <c r="E79" s="6" t="s">
        <v>10</v>
      </c>
      <c r="F79" s="6" t="s">
        <v>11</v>
      </c>
      <c r="G79" s="6" t="s">
        <v>12</v>
      </c>
      <c r="H79" s="6" t="s">
        <v>13</v>
      </c>
      <c r="I79" s="6" t="s">
        <v>14</v>
      </c>
      <c r="J79" s="6" t="s">
        <v>15</v>
      </c>
      <c r="K79" s="6" t="s">
        <v>16</v>
      </c>
      <c r="L79" s="6" t="s">
        <v>17</v>
      </c>
      <c r="M79" s="6" t="s">
        <v>18</v>
      </c>
      <c r="N79" s="6" t="s">
        <v>19</v>
      </c>
      <c r="O79" s="6" t="s">
        <v>20</v>
      </c>
      <c r="P79" s="6" t="s">
        <v>21</v>
      </c>
      <c r="Q79" s="6" t="s">
        <v>22</v>
      </c>
      <c r="R79" s="6" t="s">
        <v>23</v>
      </c>
      <c r="S79" s="6" t="s">
        <v>24</v>
      </c>
      <c r="T79" s="6" t="s">
        <v>25</v>
      </c>
      <c r="U79" s="6" t="s">
        <v>26</v>
      </c>
      <c r="V79" s="1"/>
    </row>
    <row r="80" spans="1:22" ht="15">
      <c r="A80" s="4" t="s">
        <v>27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"/>
    </row>
    <row r="81" spans="1:22" ht="15">
      <c r="A81" s="2"/>
      <c r="B81" s="4" t="s">
        <v>28</v>
      </c>
      <c r="C81" s="6" t="s">
        <v>29</v>
      </c>
      <c r="D81" s="6" t="s">
        <v>29</v>
      </c>
      <c r="E81" s="6" t="s">
        <v>29</v>
      </c>
      <c r="F81" s="6" t="s">
        <v>29</v>
      </c>
      <c r="G81" s="6" t="s">
        <v>29</v>
      </c>
      <c r="H81" s="6" t="s">
        <v>29</v>
      </c>
      <c r="I81" s="6" t="s">
        <v>29</v>
      </c>
      <c r="J81" s="6" t="s">
        <v>29</v>
      </c>
      <c r="K81" s="6" t="s">
        <v>29</v>
      </c>
      <c r="L81" s="6" t="s">
        <v>29</v>
      </c>
      <c r="M81" s="6" t="s">
        <v>29</v>
      </c>
      <c r="N81" s="6" t="s">
        <v>29</v>
      </c>
      <c r="O81" s="6" t="s">
        <v>29</v>
      </c>
      <c r="P81" s="6" t="s">
        <v>29</v>
      </c>
      <c r="Q81" s="6" t="s">
        <v>29</v>
      </c>
      <c r="R81" s="6" t="s">
        <v>29</v>
      </c>
      <c r="S81" s="6" t="s">
        <v>29</v>
      </c>
      <c r="T81" s="6" t="s">
        <v>29</v>
      </c>
      <c r="U81" s="6" t="s">
        <v>29</v>
      </c>
      <c r="V81" s="1"/>
    </row>
    <row r="82" spans="1:22" ht="9.75" customHeight="1">
      <c r="A82" s="7" t="s">
        <v>93</v>
      </c>
      <c r="B82" s="8" t="s">
        <v>94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"/>
    </row>
    <row r="83" spans="1:22" ht="9.75" customHeight="1">
      <c r="A83" s="7" t="s">
        <v>45</v>
      </c>
      <c r="B83" s="8" t="s">
        <v>46</v>
      </c>
      <c r="C83" s="9">
        <v>0</v>
      </c>
      <c r="D83" s="9">
        <v>2926.8</v>
      </c>
      <c r="E83" s="9">
        <v>0</v>
      </c>
      <c r="F83" s="9">
        <v>0</v>
      </c>
      <c r="G83" s="9">
        <v>0</v>
      </c>
      <c r="H83" s="9">
        <v>149098.81</v>
      </c>
      <c r="I83" s="9">
        <v>0</v>
      </c>
      <c r="J83" s="9">
        <v>0</v>
      </c>
      <c r="K83" s="9">
        <v>0</v>
      </c>
      <c r="L83" s="9">
        <v>712.5</v>
      </c>
      <c r="M83" s="9">
        <v>0</v>
      </c>
      <c r="N83" s="9">
        <v>0</v>
      </c>
      <c r="O83" s="9">
        <v>0</v>
      </c>
      <c r="P83" s="9">
        <v>181361.65</v>
      </c>
      <c r="Q83" s="9">
        <v>0</v>
      </c>
      <c r="R83" s="9">
        <v>46862.64</v>
      </c>
      <c r="S83" s="9">
        <v>0</v>
      </c>
      <c r="T83" s="9">
        <v>0</v>
      </c>
      <c r="U83" s="9">
        <f aca="true" t="shared" si="14" ref="U83:U90">C83+D83+E83+F83+G83+H83+I83+J83+K83+L83+M83+N83+O83+P83+Q83+R83+S83+T83</f>
        <v>380962.4</v>
      </c>
      <c r="V83" s="1"/>
    </row>
    <row r="84" spans="1:22" ht="9.75" customHeight="1">
      <c r="A84" s="7" t="s">
        <v>47</v>
      </c>
      <c r="B84" s="8" t="s">
        <v>48</v>
      </c>
      <c r="C84" s="9">
        <v>0</v>
      </c>
      <c r="D84" s="9">
        <v>2025.8</v>
      </c>
      <c r="E84" s="9">
        <v>0</v>
      </c>
      <c r="F84" s="9">
        <v>0</v>
      </c>
      <c r="G84" s="9">
        <v>0</v>
      </c>
      <c r="H84" s="9">
        <v>32364.33</v>
      </c>
      <c r="I84" s="9">
        <v>0</v>
      </c>
      <c r="J84" s="9">
        <v>0</v>
      </c>
      <c r="K84" s="9">
        <v>0</v>
      </c>
      <c r="L84" s="9">
        <v>135.37</v>
      </c>
      <c r="M84" s="9">
        <v>0</v>
      </c>
      <c r="N84" s="9">
        <v>0</v>
      </c>
      <c r="O84" s="9">
        <v>0</v>
      </c>
      <c r="P84" s="9">
        <v>22971.43</v>
      </c>
      <c r="Q84" s="9">
        <v>0</v>
      </c>
      <c r="R84" s="9">
        <v>8768.4</v>
      </c>
      <c r="S84" s="9">
        <v>0</v>
      </c>
      <c r="T84" s="9">
        <v>0</v>
      </c>
      <c r="U84" s="9">
        <f t="shared" si="14"/>
        <v>66265.33</v>
      </c>
      <c r="V84" s="1"/>
    </row>
    <row r="85" spans="1:22" ht="9.75" customHeight="1">
      <c r="A85" s="7" t="s">
        <v>49</v>
      </c>
      <c r="B85" s="8" t="s">
        <v>50</v>
      </c>
      <c r="C85" s="9">
        <v>0</v>
      </c>
      <c r="D85" s="9">
        <v>1643.63</v>
      </c>
      <c r="E85" s="9">
        <v>0</v>
      </c>
      <c r="F85" s="9">
        <v>0</v>
      </c>
      <c r="G85" s="9">
        <v>0</v>
      </c>
      <c r="H85" s="9">
        <v>1512</v>
      </c>
      <c r="I85" s="9">
        <v>0</v>
      </c>
      <c r="J85" s="9">
        <v>0</v>
      </c>
      <c r="K85" s="9">
        <v>20165.08</v>
      </c>
      <c r="L85" s="9">
        <v>0</v>
      </c>
      <c r="M85" s="9">
        <v>0</v>
      </c>
      <c r="N85" s="9">
        <v>0</v>
      </c>
      <c r="O85" s="9">
        <v>0</v>
      </c>
      <c r="P85" s="9">
        <v>42143.52</v>
      </c>
      <c r="Q85" s="9">
        <v>0</v>
      </c>
      <c r="R85" s="9">
        <v>0</v>
      </c>
      <c r="S85" s="9">
        <v>0</v>
      </c>
      <c r="T85" s="9">
        <v>0</v>
      </c>
      <c r="U85" s="9">
        <f t="shared" si="14"/>
        <v>65464.229999999996</v>
      </c>
      <c r="V85" s="1"/>
    </row>
    <row r="86" spans="1:22" ht="9.75" customHeight="1">
      <c r="A86" s="7" t="s">
        <v>51</v>
      </c>
      <c r="B86" s="8" t="s">
        <v>52</v>
      </c>
      <c r="C86" s="9">
        <v>0</v>
      </c>
      <c r="D86" s="9">
        <v>3047.68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282618.61</v>
      </c>
      <c r="Q86" s="9">
        <v>0</v>
      </c>
      <c r="R86" s="9">
        <v>54887.46</v>
      </c>
      <c r="S86" s="9">
        <v>0</v>
      </c>
      <c r="T86" s="9">
        <v>17558.88</v>
      </c>
      <c r="U86" s="9">
        <f t="shared" si="14"/>
        <v>358112.63</v>
      </c>
      <c r="V86" s="1"/>
    </row>
    <row r="87" spans="1:22" ht="9.75" customHeight="1">
      <c r="A87" s="7" t="s">
        <v>53</v>
      </c>
      <c r="B87" s="8" t="s">
        <v>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f t="shared" si="14"/>
        <v>0</v>
      </c>
      <c r="V87" s="1"/>
    </row>
    <row r="88" spans="1:22" ht="9.75" customHeight="1">
      <c r="A88" s="7" t="s">
        <v>55</v>
      </c>
      <c r="B88" s="8" t="s">
        <v>56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42115.52</v>
      </c>
      <c r="Q88" s="9">
        <v>0</v>
      </c>
      <c r="R88" s="9">
        <v>9470.03</v>
      </c>
      <c r="S88" s="9">
        <v>0</v>
      </c>
      <c r="T88" s="9">
        <v>114.18</v>
      </c>
      <c r="U88" s="9">
        <f t="shared" si="14"/>
        <v>51699.729999999996</v>
      </c>
      <c r="V88" s="1"/>
    </row>
    <row r="89" spans="1:22" ht="9.75" customHeight="1">
      <c r="A89" s="7" t="s">
        <v>95</v>
      </c>
      <c r="B89" s="2"/>
      <c r="C89" s="9">
        <f aca="true" t="shared" si="15" ref="C89:T89">+SUM(C83:C88)</f>
        <v>0</v>
      </c>
      <c r="D89" s="9">
        <f t="shared" si="15"/>
        <v>9643.91</v>
      </c>
      <c r="E89" s="9">
        <f t="shared" si="15"/>
        <v>0</v>
      </c>
      <c r="F89" s="9">
        <f t="shared" si="15"/>
        <v>0</v>
      </c>
      <c r="G89" s="9">
        <f t="shared" si="15"/>
        <v>0</v>
      </c>
      <c r="H89" s="9">
        <f t="shared" si="15"/>
        <v>182975.14</v>
      </c>
      <c r="I89" s="9">
        <f t="shared" si="15"/>
        <v>0</v>
      </c>
      <c r="J89" s="9">
        <f t="shared" si="15"/>
        <v>0</v>
      </c>
      <c r="K89" s="9">
        <f t="shared" si="15"/>
        <v>20165.08</v>
      </c>
      <c r="L89" s="9">
        <f t="shared" si="15"/>
        <v>847.87</v>
      </c>
      <c r="M89" s="9">
        <f t="shared" si="15"/>
        <v>0</v>
      </c>
      <c r="N89" s="9">
        <f t="shared" si="15"/>
        <v>0</v>
      </c>
      <c r="O89" s="9">
        <f t="shared" si="15"/>
        <v>0</v>
      </c>
      <c r="P89" s="9">
        <f t="shared" si="15"/>
        <v>571210.73</v>
      </c>
      <c r="Q89" s="9">
        <f t="shared" si="15"/>
        <v>0</v>
      </c>
      <c r="R89" s="9">
        <f t="shared" si="15"/>
        <v>119988.53</v>
      </c>
      <c r="S89" s="9">
        <f t="shared" si="15"/>
        <v>0</v>
      </c>
      <c r="T89" s="9">
        <f t="shared" si="15"/>
        <v>17673.06</v>
      </c>
      <c r="U89" s="9">
        <f t="shared" si="14"/>
        <v>922504.3200000001</v>
      </c>
      <c r="V89" s="1"/>
    </row>
    <row r="90" spans="1:22" ht="9.75" customHeight="1">
      <c r="A90" s="7" t="s">
        <v>96</v>
      </c>
      <c r="B90" s="8" t="s">
        <v>42</v>
      </c>
      <c r="C90" s="9">
        <f aca="true" t="shared" si="16" ref="C90:T90">+C21+C30+C39+C52+C61+C70+C76+C89</f>
        <v>958604.57</v>
      </c>
      <c r="D90" s="9">
        <f t="shared" si="16"/>
        <v>13732</v>
      </c>
      <c r="E90" s="9">
        <f t="shared" si="16"/>
        <v>0</v>
      </c>
      <c r="F90" s="9">
        <f t="shared" si="16"/>
        <v>67712.59</v>
      </c>
      <c r="G90" s="9">
        <f t="shared" si="16"/>
        <v>4018.01</v>
      </c>
      <c r="H90" s="9">
        <f t="shared" si="16"/>
        <v>2443170.9600000004</v>
      </c>
      <c r="I90" s="9">
        <f t="shared" si="16"/>
        <v>348823.48000000004</v>
      </c>
      <c r="J90" s="9">
        <f t="shared" si="16"/>
        <v>202534</v>
      </c>
      <c r="K90" s="9">
        <f t="shared" si="16"/>
        <v>338740.82</v>
      </c>
      <c r="L90" s="9">
        <f t="shared" si="16"/>
        <v>35364.84</v>
      </c>
      <c r="M90" s="9">
        <f t="shared" si="16"/>
        <v>62655.469999999994</v>
      </c>
      <c r="N90" s="9">
        <f t="shared" si="16"/>
        <v>40369</v>
      </c>
      <c r="O90" s="9">
        <f t="shared" si="16"/>
        <v>3753973.3099999996</v>
      </c>
      <c r="P90" s="9">
        <f t="shared" si="16"/>
        <v>571210.73</v>
      </c>
      <c r="Q90" s="9">
        <f t="shared" si="16"/>
        <v>0</v>
      </c>
      <c r="R90" s="9">
        <f t="shared" si="16"/>
        <v>119988.53</v>
      </c>
      <c r="S90" s="9">
        <f t="shared" si="16"/>
        <v>0</v>
      </c>
      <c r="T90" s="9">
        <f t="shared" si="16"/>
        <v>422665.65</v>
      </c>
      <c r="U90" s="9">
        <f t="shared" si="14"/>
        <v>9383563.959999999</v>
      </c>
      <c r="V90" s="1"/>
    </row>
    <row r="91" spans="1:22" ht="9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"/>
    </row>
    <row r="92" spans="1:22" ht="9.75" customHeight="1">
      <c r="A92" s="7" t="s">
        <v>97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"/>
    </row>
    <row r="93" spans="1:22" ht="9.75" customHeight="1">
      <c r="A93" s="7" t="s">
        <v>98</v>
      </c>
      <c r="B93" s="8" t="s">
        <v>99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1059744.43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f>C93+D93+E93+F93+G93+H93+I93+J93+K93+L93+M93+N93+O93+P93+Q93+R93+S93+T93</f>
        <v>1059744.43</v>
      </c>
      <c r="V93" s="1"/>
    </row>
    <row r="94" spans="1:22" ht="9.75" customHeight="1">
      <c r="A94" s="7" t="s">
        <v>100</v>
      </c>
      <c r="B94" s="8" t="s">
        <v>101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f>C94+D94+E94+F94+G94+H94+I94+J94+K94+L94+M94+N94+O94+P94+Q94+R94+S94+T94</f>
        <v>0</v>
      </c>
      <c r="V94" s="1"/>
    </row>
    <row r="95" spans="1:22" ht="9.75" customHeight="1">
      <c r="A95" s="2"/>
      <c r="B95" s="8" t="s">
        <v>102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"/>
    </row>
    <row r="96" spans="1:22" ht="9.75" customHeight="1">
      <c r="A96" s="7" t="s">
        <v>103</v>
      </c>
      <c r="B96" s="8" t="s">
        <v>104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12046.48</v>
      </c>
      <c r="U96" s="9">
        <f>C96+D96+E96+F96+G96+H96+I96+J96+K96+L96+M96+N96+O96+P96+Q96+R96+S96+T96</f>
        <v>12046.48</v>
      </c>
      <c r="V96" s="1"/>
    </row>
    <row r="97" spans="1:22" ht="9.75" customHeight="1">
      <c r="A97" s="2"/>
      <c r="B97" s="8" t="s">
        <v>105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"/>
    </row>
    <row r="98" spans="1:22" ht="9.75" customHeight="1">
      <c r="A98" s="7" t="s">
        <v>106</v>
      </c>
      <c r="B98" s="8" t="s">
        <v>107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f>C98+D98+E98+F98+G98+H98+I98+J98+K98+L98+M98+N98+O98+P98+Q98+R98+S98+T98</f>
        <v>0</v>
      </c>
      <c r="V98" s="1"/>
    </row>
    <row r="99" spans="1:22" ht="9.75" customHeight="1">
      <c r="A99" s="7" t="s">
        <v>108</v>
      </c>
      <c r="B99" s="7" t="s">
        <v>109</v>
      </c>
      <c r="C99" s="9">
        <f aca="true" t="shared" si="17" ref="C99:T99">+SUM(C93:C94)-C96-C98</f>
        <v>0</v>
      </c>
      <c r="D99" s="9">
        <f t="shared" si="17"/>
        <v>0</v>
      </c>
      <c r="E99" s="9">
        <f t="shared" si="17"/>
        <v>0</v>
      </c>
      <c r="F99" s="9">
        <f t="shared" si="17"/>
        <v>0</v>
      </c>
      <c r="G99" s="9">
        <f t="shared" si="17"/>
        <v>0</v>
      </c>
      <c r="H99" s="9">
        <f t="shared" si="17"/>
        <v>0</v>
      </c>
      <c r="I99" s="9">
        <f t="shared" si="17"/>
        <v>0</v>
      </c>
      <c r="J99" s="9">
        <f t="shared" si="17"/>
        <v>0</v>
      </c>
      <c r="K99" s="9">
        <f t="shared" si="17"/>
        <v>0</v>
      </c>
      <c r="L99" s="9">
        <f t="shared" si="17"/>
        <v>0</v>
      </c>
      <c r="M99" s="9">
        <f t="shared" si="17"/>
        <v>0</v>
      </c>
      <c r="N99" s="9">
        <f t="shared" si="17"/>
        <v>0</v>
      </c>
      <c r="O99" s="9">
        <f t="shared" si="17"/>
        <v>1059744.43</v>
      </c>
      <c r="P99" s="9">
        <f t="shared" si="17"/>
        <v>0</v>
      </c>
      <c r="Q99" s="9">
        <f t="shared" si="17"/>
        <v>0</v>
      </c>
      <c r="R99" s="9">
        <f t="shared" si="17"/>
        <v>0</v>
      </c>
      <c r="S99" s="9">
        <f t="shared" si="17"/>
        <v>0</v>
      </c>
      <c r="T99" s="9">
        <f t="shared" si="17"/>
        <v>-12046.48</v>
      </c>
      <c r="U99" s="9">
        <f>C99+D99+E99+F99+G99+H99+I99+J99+K99+L99+M99+N99+O99+P99+Q99+R99+S99+T99</f>
        <v>1047697.95</v>
      </c>
      <c r="V99" s="1"/>
    </row>
    <row r="100" spans="1:22" ht="9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"/>
    </row>
    <row r="101" spans="1:22" ht="9.75" customHeight="1">
      <c r="A101" s="7" t="s">
        <v>110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"/>
    </row>
    <row r="102" spans="1:22" ht="9.75" customHeight="1">
      <c r="A102" s="7" t="s">
        <v>111</v>
      </c>
      <c r="B102" s="8" t="s">
        <v>112</v>
      </c>
      <c r="C102" s="9">
        <f aca="true" t="shared" si="18" ref="C102:T102">+C99</f>
        <v>0</v>
      </c>
      <c r="D102" s="9">
        <f t="shared" si="18"/>
        <v>0</v>
      </c>
      <c r="E102" s="9">
        <f t="shared" si="18"/>
        <v>0</v>
      </c>
      <c r="F102" s="9">
        <f t="shared" si="18"/>
        <v>0</v>
      </c>
      <c r="G102" s="9">
        <f t="shared" si="18"/>
        <v>0</v>
      </c>
      <c r="H102" s="9">
        <f t="shared" si="18"/>
        <v>0</v>
      </c>
      <c r="I102" s="9">
        <f t="shared" si="18"/>
        <v>0</v>
      </c>
      <c r="J102" s="9">
        <f t="shared" si="18"/>
        <v>0</v>
      </c>
      <c r="K102" s="9">
        <f t="shared" si="18"/>
        <v>0</v>
      </c>
      <c r="L102" s="9">
        <f t="shared" si="18"/>
        <v>0</v>
      </c>
      <c r="M102" s="9">
        <f t="shared" si="18"/>
        <v>0</v>
      </c>
      <c r="N102" s="9">
        <f t="shared" si="18"/>
        <v>0</v>
      </c>
      <c r="O102" s="9">
        <f t="shared" si="18"/>
        <v>1059744.43</v>
      </c>
      <c r="P102" s="9">
        <f t="shared" si="18"/>
        <v>0</v>
      </c>
      <c r="Q102" s="9">
        <f t="shared" si="18"/>
        <v>0</v>
      </c>
      <c r="R102" s="9">
        <f t="shared" si="18"/>
        <v>0</v>
      </c>
      <c r="S102" s="9">
        <f t="shared" si="18"/>
        <v>0</v>
      </c>
      <c r="T102" s="9">
        <f t="shared" si="18"/>
        <v>-12046.48</v>
      </c>
      <c r="U102" s="9">
        <f>C102+D102+E102+F102+G102+H102+I102+J102+K102+L102+M102+N102+O102+P102+Q102+R102+S102+T102</f>
        <v>1047697.95</v>
      </c>
      <c r="V102" s="1"/>
    </row>
    <row r="103" spans="1:22" ht="9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"/>
    </row>
    <row r="104" spans="1:22" ht="9.75" customHeight="1">
      <c r="A104" s="7" t="s">
        <v>113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"/>
    </row>
    <row r="105" spans="1:22" ht="9.75" customHeight="1">
      <c r="A105" s="7" t="s">
        <v>114</v>
      </c>
      <c r="B105" s="8" t="s">
        <v>112</v>
      </c>
      <c r="C105" s="9">
        <f aca="true" t="shared" si="19" ref="C105:T105">+C11-C90+C99</f>
        <v>0</v>
      </c>
      <c r="D105" s="9">
        <f t="shared" si="19"/>
        <v>0</v>
      </c>
      <c r="E105" s="9">
        <f t="shared" si="19"/>
        <v>0</v>
      </c>
      <c r="F105" s="9">
        <f t="shared" si="19"/>
        <v>0</v>
      </c>
      <c r="G105" s="9">
        <f t="shared" si="19"/>
        <v>13466.9</v>
      </c>
      <c r="H105" s="9">
        <f t="shared" si="19"/>
        <v>-4.656612873077393E-10</v>
      </c>
      <c r="I105" s="9">
        <f t="shared" si="19"/>
        <v>-5.820766091346741E-11</v>
      </c>
      <c r="J105" s="9">
        <f t="shared" si="19"/>
        <v>0</v>
      </c>
      <c r="K105" s="9">
        <f t="shared" si="19"/>
        <v>0</v>
      </c>
      <c r="L105" s="9">
        <f t="shared" si="19"/>
        <v>0</v>
      </c>
      <c r="M105" s="9">
        <f t="shared" si="19"/>
        <v>7.275957614183426E-12</v>
      </c>
      <c r="N105" s="9">
        <f t="shared" si="19"/>
        <v>0</v>
      </c>
      <c r="O105" s="9">
        <f t="shared" si="19"/>
        <v>280829.79000000027</v>
      </c>
      <c r="P105" s="9">
        <f t="shared" si="19"/>
        <v>24553.050000000047</v>
      </c>
      <c r="Q105" s="9">
        <f t="shared" si="19"/>
        <v>0</v>
      </c>
      <c r="R105" s="9">
        <f t="shared" si="19"/>
        <v>116924.37</v>
      </c>
      <c r="S105" s="9">
        <f t="shared" si="19"/>
        <v>0</v>
      </c>
      <c r="T105" s="9">
        <f t="shared" si="19"/>
        <v>38479.539999999964</v>
      </c>
      <c r="U105" s="9">
        <f>C105+D105+E105+F105+G105+H105+I105+J105+K105+L105+M105+N105+O105+P105+Q105+R105+S105+T105</f>
        <v>474253.6499999998</v>
      </c>
      <c r="V105" s="1"/>
    </row>
    <row r="106" spans="1:22" ht="9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"/>
    </row>
    <row r="107" spans="1:22" ht="9.75" customHeight="1">
      <c r="A107" s="7" t="s">
        <v>115</v>
      </c>
      <c r="B107" s="8" t="s">
        <v>116</v>
      </c>
      <c r="C107" s="9">
        <v>0</v>
      </c>
      <c r="D107" s="9">
        <v>0</v>
      </c>
      <c r="E107" s="9">
        <v>0</v>
      </c>
      <c r="F107" s="9">
        <v>0</v>
      </c>
      <c r="G107" s="9">
        <v>4557.04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606039.87</v>
      </c>
      <c r="P107" s="9">
        <v>143898.04</v>
      </c>
      <c r="Q107" s="9">
        <v>0</v>
      </c>
      <c r="R107" s="9">
        <v>19690.98</v>
      </c>
      <c r="S107" s="9">
        <v>0</v>
      </c>
      <c r="T107" s="9">
        <v>443425.96</v>
      </c>
      <c r="U107" s="9">
        <f>C107+D107+E107+F107+G107+H107+I107+J107+K107+L107+M107+N107+O107+P107+Q107+R107+S107+T107</f>
        <v>1217611.8900000001</v>
      </c>
      <c r="V107" s="1"/>
    </row>
    <row r="108" spans="1:22" ht="9.75" customHeight="1">
      <c r="A108" s="7" t="s">
        <v>117</v>
      </c>
      <c r="B108" s="8" t="s">
        <v>112</v>
      </c>
      <c r="C108" s="9">
        <f aca="true" t="shared" si="20" ref="C108:T108">+C105+C107</f>
        <v>0</v>
      </c>
      <c r="D108" s="9">
        <f t="shared" si="20"/>
        <v>0</v>
      </c>
      <c r="E108" s="9">
        <f t="shared" si="20"/>
        <v>0</v>
      </c>
      <c r="F108" s="9">
        <f t="shared" si="20"/>
        <v>0</v>
      </c>
      <c r="G108" s="9">
        <f t="shared" si="20"/>
        <v>18023.94</v>
      </c>
      <c r="H108" s="9">
        <f t="shared" si="20"/>
        <v>-4.656612873077393E-10</v>
      </c>
      <c r="I108" s="9">
        <f t="shared" si="20"/>
        <v>-5.820766091346741E-11</v>
      </c>
      <c r="J108" s="9">
        <f t="shared" si="20"/>
        <v>0</v>
      </c>
      <c r="K108" s="9">
        <f t="shared" si="20"/>
        <v>0</v>
      </c>
      <c r="L108" s="9">
        <f t="shared" si="20"/>
        <v>0</v>
      </c>
      <c r="M108" s="9">
        <f t="shared" si="20"/>
        <v>7.275957614183426E-12</v>
      </c>
      <c r="N108" s="9">
        <f t="shared" si="20"/>
        <v>0</v>
      </c>
      <c r="O108" s="9">
        <f t="shared" si="20"/>
        <v>886869.6600000003</v>
      </c>
      <c r="P108" s="9">
        <f t="shared" si="20"/>
        <v>168451.09000000005</v>
      </c>
      <c r="Q108" s="9">
        <f t="shared" si="20"/>
        <v>0</v>
      </c>
      <c r="R108" s="9">
        <f t="shared" si="20"/>
        <v>136615.35</v>
      </c>
      <c r="S108" s="9">
        <f t="shared" si="20"/>
        <v>0</v>
      </c>
      <c r="T108" s="9">
        <f t="shared" si="20"/>
        <v>481905.5</v>
      </c>
      <c r="U108" s="9">
        <f>C108+D108+E108+F108+G108+H108+I108+J108+K108+L108+M108+N108+O108+P108+Q108+R108+S108+T108</f>
        <v>1691865.5399999998</v>
      </c>
      <c r="V108" s="1"/>
    </row>
  </sheetData>
  <sheetProtection sheet="1" objects="1" scenarios="1"/>
  <mergeCells count="18">
    <mergeCell ref="C77:H77"/>
    <mergeCell ref="C78:G78"/>
    <mergeCell ref="I77:N77"/>
    <mergeCell ref="I78:M78"/>
    <mergeCell ref="O77:T77"/>
    <mergeCell ref="O78:S78"/>
    <mergeCell ref="C40:H40"/>
    <mergeCell ref="C41:G41"/>
    <mergeCell ref="I40:N40"/>
    <mergeCell ref="I41:M41"/>
    <mergeCell ref="O40:T40"/>
    <mergeCell ref="O41:S41"/>
    <mergeCell ref="C1:H1"/>
    <mergeCell ref="C2:G2"/>
    <mergeCell ref="I1:N1"/>
    <mergeCell ref="I2:M2"/>
    <mergeCell ref="O1:T1"/>
    <mergeCell ref="O2:S2"/>
  </mergeCells>
  <printOptions/>
  <pageMargins left="0" right="0" top="1.25" bottom="0" header="0.2" footer="0.5"/>
  <pageSetup horizontalDpi="600" verticalDpi="600" orientation="landscape" scale="72" r:id="rId1"/>
  <headerFooter>
    <oddHeader>&amp;CBESSEMER CITY BOARD OF EDUCATION
FUNDING AND EXPENDITURE REPORT FOR ACCOUNTABILITY
GOVERNMENTAL - SPECIAL FUND TYPE BY FUND SOURCE
FOR THE FISCAL YEAR ENDED SEPTEMBER 30, 2018</oddHeader>
  </headerFooter>
  <rowBreaks count="2" manualBreakCount="2">
    <brk id="39" max="255" man="1"/>
    <brk id="76" max="255" man="1"/>
  </rowBreaks>
  <colBreaks count="2" manualBreakCount="2">
    <brk id="8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2018-12-21T14:53:41Z</dcterms:created>
  <dcterms:modified xsi:type="dcterms:W3CDTF">2018-12-21T15:00:30Z</dcterms:modified>
  <cp:category/>
  <cp:version/>
  <cp:contentType/>
  <cp:contentStatus/>
</cp:coreProperties>
</file>