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370" windowHeight="105" activeTab="0"/>
  </bookViews>
  <sheets>
    <sheet name="Sheet 1" sheetId="1" r:id="rId1"/>
  </sheets>
  <definedNames>
    <definedName name="_xlnm.Print_Titles" localSheetId="0">'Sheet 1'!$A:$A</definedName>
  </definedNames>
  <calcPr fullCalcOnLoad="1"/>
</workbook>
</file>

<file path=xl/sharedStrings.xml><?xml version="1.0" encoding="utf-8"?>
<sst xmlns="http://schemas.openxmlformats.org/spreadsheetml/2006/main" count="90" uniqueCount="48">
  <si>
    <t>EXHIBIT F-III-A</t>
  </si>
  <si>
    <t>EXHIBIT F-III-B</t>
  </si>
  <si>
    <t>EXHIBIT F-III-C</t>
  </si>
  <si>
    <t>GENERAL</t>
  </si>
  <si>
    <t xml:space="preserve">VARIANCE </t>
  </si>
  <si>
    <t>SPECIAL REVENUE</t>
  </si>
  <si>
    <t>DEBT SERVICE</t>
  </si>
  <si>
    <t>CAPITAL PROJECTS</t>
  </si>
  <si>
    <t>EXPENDABLE TRUST</t>
  </si>
  <si>
    <t>TOTAL GOVT FUND TYPES</t>
  </si>
  <si>
    <t>FUND TYPE</t>
  </si>
  <si>
    <t>FAVORABLE</t>
  </si>
  <si>
    <t>&amp; EXP TRUST FUNDS</t>
  </si>
  <si>
    <t>DESCRIPTION</t>
  </si>
  <si>
    <t>BUDGET</t>
  </si>
  <si>
    <t>ACTUAL</t>
  </si>
  <si>
    <t>(UNFAVORABLE)</t>
  </si>
  <si>
    <t>----------------------------------------</t>
  </si>
  <si>
    <t>--------------</t>
  </si>
  <si>
    <t>REVENUES</t>
  </si>
  <si>
    <t xml:space="preserve">    STATE REVENUES</t>
  </si>
  <si>
    <t xml:space="preserve">    FEDERAL REVENUES</t>
  </si>
  <si>
    <t xml:space="preserve">    LOCAL REVENUES</t>
  </si>
  <si>
    <t xml:space="preserve">    OTHER SOURCES</t>
  </si>
  <si>
    <t>TOTAL REVENUES</t>
  </si>
  <si>
    <t>EXPENDITURES:</t>
  </si>
  <si>
    <t xml:space="preserve">    INSTRUCTIONAL SERVICES</t>
  </si>
  <si>
    <t xml:space="preserve">    INSTRUCTIONAL SUPPORT SERVICES</t>
  </si>
  <si>
    <t xml:space="preserve">    OPERATIONS &amp; MAINTENANCE</t>
  </si>
  <si>
    <t xml:space="preserve">    AUXILIARY SERVICES</t>
  </si>
  <si>
    <t xml:space="preserve">    GENERAL ADMINISTRATIVE SERVICES</t>
  </si>
  <si>
    <t xml:space="preserve">    CAPTIAL OUTLAY</t>
  </si>
  <si>
    <t xml:space="preserve">    DEBT SERVICES</t>
  </si>
  <si>
    <t xml:space="preserve">      PRINCIPLE</t>
  </si>
  <si>
    <t xml:space="preserve">      INTEREST</t>
  </si>
  <si>
    <t xml:space="preserve">      OTHER DEBT SERVICES</t>
  </si>
  <si>
    <t xml:space="preserve">    OTHER EXPENDITURES</t>
  </si>
  <si>
    <t>TOTAL EXPENDITURES</t>
  </si>
  <si>
    <t>OTHER FUND SOURCES (USES):</t>
  </si>
  <si>
    <t xml:space="preserve">    TRANSFERS IN</t>
  </si>
  <si>
    <t xml:space="preserve">    OTHER FUND SOURCES</t>
  </si>
  <si>
    <t xml:space="preserve">    TRANSFERS OUT</t>
  </si>
  <si>
    <t xml:space="preserve">    OTHER FUND USES</t>
  </si>
  <si>
    <t>TOTAL OTHER FUND SOURCES (USES)</t>
  </si>
  <si>
    <t>EXCESS REVENUES &amp; OTHER SOURCES</t>
  </si>
  <si>
    <t>OVER(UNDER)EXPENDITURES &amp; OTHER FUND USES</t>
  </si>
  <si>
    <t>BEGINNING FUND BALANCE - OCT 1</t>
  </si>
  <si>
    <t>ENDING FUND BALANCE - FEB 29</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</si>
</sst>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8">
    <xf numFmtId="0" fontId="0" fillId="0" borderId="0" xfId="0" applyFont="1" applyAlignment="1">
      <alignment/>
    </xf>
    <xf numFmtId="0" fontId="0" fillId="0" borderId="0" xfId="0" applyAlignment="1">
      <alignment vertical="center"/>
    </xf>
    <xf numFmtId="0" fontId="0" fillId="0" borderId="0" xfId="0" applyAlignment="1" applyProtection="1">
      <alignment vertical="center"/>
      <protection/>
    </xf>
    <xf numFmtId="49" fontId="0" fillId="0" borderId="0" xfId="0" applyNumberFormat="1" applyAlignment="1" applyProtection="1">
      <alignment horizontal="right"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vertical="center"/>
      <protection/>
    </xf>
    <xf numFmtId="39" fontId="0" fillId="0" borderId="0" xfId="0" applyNumberFormat="1" applyAlignment="1" applyProtection="1">
      <alignment horizontal="righ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8"/>
  <sheetViews>
    <sheetView tabSelected="1" view="pageBreakPreview" zoomScale="60" zoomScalePageLayoutView="0" workbookViewId="0" topLeftCell="A1">
      <selection activeCell="A1" sqref="A1"/>
    </sheetView>
  </sheetViews>
  <sheetFormatPr defaultColWidth="9.140625" defaultRowHeight="15"/>
  <cols>
    <col min="1" max="1" width="48.7109375" style="0" customWidth="1"/>
    <col min="2" max="19" width="16.7109375" style="0" customWidth="1"/>
  </cols>
  <sheetData>
    <row r="1" spans="1:20" ht="15">
      <c r="A1" s="2"/>
      <c r="B1" s="2"/>
      <c r="C1" s="2"/>
      <c r="D1" s="2"/>
      <c r="E1" s="2"/>
      <c r="F1" s="2"/>
      <c r="G1" s="3" t="s">
        <v>0</v>
      </c>
      <c r="H1" s="2"/>
      <c r="I1" s="2"/>
      <c r="J1" s="2"/>
      <c r="K1" s="2"/>
      <c r="L1" s="2"/>
      <c r="M1" s="3" t="s">
        <v>1</v>
      </c>
      <c r="N1" s="2"/>
      <c r="O1" s="2"/>
      <c r="P1" s="2"/>
      <c r="Q1" s="2"/>
      <c r="R1" s="2"/>
      <c r="S1" s="3" t="s">
        <v>2</v>
      </c>
      <c r="T1" s="1"/>
    </row>
    <row r="2" spans="1:20" ht="15">
      <c r="A2" s="2"/>
      <c r="B2" s="4" t="s">
        <v>3</v>
      </c>
      <c r="C2" s="4"/>
      <c r="D2" s="5" t="s">
        <v>4</v>
      </c>
      <c r="E2" s="4" t="s">
        <v>5</v>
      </c>
      <c r="F2" s="4"/>
      <c r="G2" s="5" t="s">
        <v>4</v>
      </c>
      <c r="H2" s="4" t="s">
        <v>6</v>
      </c>
      <c r="I2" s="4"/>
      <c r="J2" s="5" t="s">
        <v>4</v>
      </c>
      <c r="K2" s="4" t="s">
        <v>7</v>
      </c>
      <c r="L2" s="4"/>
      <c r="M2" s="5" t="s">
        <v>4</v>
      </c>
      <c r="N2" s="4" t="s">
        <v>8</v>
      </c>
      <c r="O2" s="4"/>
      <c r="P2" s="5" t="s">
        <v>4</v>
      </c>
      <c r="Q2" s="4" t="s">
        <v>9</v>
      </c>
      <c r="R2" s="4"/>
      <c r="S2" s="5" t="s">
        <v>4</v>
      </c>
      <c r="T2" s="1"/>
    </row>
    <row r="3" spans="1:20" ht="15">
      <c r="A3" s="5" t="s">
        <v>10</v>
      </c>
      <c r="B3" s="2"/>
      <c r="C3" s="2"/>
      <c r="D3" s="5" t="s">
        <v>11</v>
      </c>
      <c r="E3" s="2"/>
      <c r="F3" s="2"/>
      <c r="G3" s="5" t="s">
        <v>11</v>
      </c>
      <c r="H3" s="2"/>
      <c r="I3" s="2"/>
      <c r="J3" s="5" t="s">
        <v>11</v>
      </c>
      <c r="K3" s="2"/>
      <c r="L3" s="2"/>
      <c r="M3" s="5" t="s">
        <v>11</v>
      </c>
      <c r="N3" s="2"/>
      <c r="O3" s="2"/>
      <c r="P3" s="5" t="s">
        <v>11</v>
      </c>
      <c r="Q3" s="4" t="s">
        <v>12</v>
      </c>
      <c r="R3" s="4"/>
      <c r="S3" s="5" t="s">
        <v>11</v>
      </c>
      <c r="T3" s="1"/>
    </row>
    <row r="4" spans="1:20" ht="15">
      <c r="A4" s="5" t="s">
        <v>13</v>
      </c>
      <c r="B4" s="5" t="s">
        <v>14</v>
      </c>
      <c r="C4" s="5" t="s">
        <v>15</v>
      </c>
      <c r="D4" s="5" t="s">
        <v>16</v>
      </c>
      <c r="E4" s="5" t="s">
        <v>14</v>
      </c>
      <c r="F4" s="5" t="s">
        <v>15</v>
      </c>
      <c r="G4" s="5" t="s">
        <v>16</v>
      </c>
      <c r="H4" s="5" t="s">
        <v>14</v>
      </c>
      <c r="I4" s="5" t="s">
        <v>15</v>
      </c>
      <c r="J4" s="5" t="s">
        <v>16</v>
      </c>
      <c r="K4" s="5" t="s">
        <v>14</v>
      </c>
      <c r="L4" s="5" t="s">
        <v>15</v>
      </c>
      <c r="M4" s="5" t="s">
        <v>16</v>
      </c>
      <c r="N4" s="5" t="s">
        <v>14</v>
      </c>
      <c r="O4" s="5" t="s">
        <v>15</v>
      </c>
      <c r="P4" s="5" t="s">
        <v>16</v>
      </c>
      <c r="Q4" s="5" t="s">
        <v>14</v>
      </c>
      <c r="R4" s="5" t="s">
        <v>15</v>
      </c>
      <c r="S4" s="5" t="s">
        <v>16</v>
      </c>
      <c r="T4" s="1"/>
    </row>
    <row r="5" spans="1:20" ht="15">
      <c r="A5" s="5" t="s">
        <v>17</v>
      </c>
      <c r="B5" s="5" t="s">
        <v>18</v>
      </c>
      <c r="C5" s="5" t="s">
        <v>18</v>
      </c>
      <c r="D5" s="5" t="s">
        <v>18</v>
      </c>
      <c r="E5" s="5" t="s">
        <v>18</v>
      </c>
      <c r="F5" s="5" t="s">
        <v>18</v>
      </c>
      <c r="G5" s="5" t="s">
        <v>18</v>
      </c>
      <c r="H5" s="5" t="s">
        <v>18</v>
      </c>
      <c r="I5" s="5" t="s">
        <v>18</v>
      </c>
      <c r="J5" s="5" t="s">
        <v>18</v>
      </c>
      <c r="K5" s="5" t="s">
        <v>18</v>
      </c>
      <c r="L5" s="5" t="s">
        <v>18</v>
      </c>
      <c r="M5" s="5" t="s">
        <v>18</v>
      </c>
      <c r="N5" s="5" t="s">
        <v>18</v>
      </c>
      <c r="O5" s="5" t="s">
        <v>18</v>
      </c>
      <c r="P5" s="5" t="s">
        <v>18</v>
      </c>
      <c r="Q5" s="5" t="s">
        <v>18</v>
      </c>
      <c r="R5" s="5" t="s">
        <v>18</v>
      </c>
      <c r="S5" s="5" t="s">
        <v>18</v>
      </c>
      <c r="T5" s="1"/>
    </row>
    <row r="6" spans="1:20" ht="9.75" customHeight="1">
      <c r="A6" s="6" t="s">
        <v>19</v>
      </c>
      <c r="B6" s="2"/>
      <c r="C6" s="2"/>
      <c r="D6" s="2"/>
      <c r="E6" s="2"/>
      <c r="F6" s="2"/>
      <c r="G6" s="2"/>
      <c r="H6" s="2"/>
      <c r="I6" s="2"/>
      <c r="J6" s="2"/>
      <c r="K6" s="2"/>
      <c r="L6" s="2"/>
      <c r="M6" s="2"/>
      <c r="N6" s="2"/>
      <c r="O6" s="2"/>
      <c r="P6" s="2"/>
      <c r="Q6" s="2"/>
      <c r="R6" s="2"/>
      <c r="S6" s="2"/>
      <c r="T6" s="1"/>
    </row>
    <row r="7" spans="1:20" ht="9.75" customHeight="1">
      <c r="A7" s="6" t="s">
        <v>20</v>
      </c>
      <c r="B7" s="7">
        <v>20890073.69</v>
      </c>
      <c r="C7" s="7">
        <v>8792678.62</v>
      </c>
      <c r="D7" s="7">
        <f>B7-C7</f>
        <v>12097395.070000002</v>
      </c>
      <c r="E7" s="7">
        <v>0</v>
      </c>
      <c r="F7" s="7">
        <v>0</v>
      </c>
      <c r="G7" s="7">
        <f>E7-F7</f>
        <v>0</v>
      </c>
      <c r="H7" s="7">
        <v>0</v>
      </c>
      <c r="I7" s="7">
        <v>0</v>
      </c>
      <c r="J7" s="7">
        <f>H7-I7</f>
        <v>0</v>
      </c>
      <c r="K7" s="7">
        <v>1177135</v>
      </c>
      <c r="L7" s="7">
        <v>114480</v>
      </c>
      <c r="M7" s="7">
        <f>K7-L7</f>
        <v>1062655</v>
      </c>
      <c r="N7" s="7">
        <v>0</v>
      </c>
      <c r="O7" s="7">
        <v>0</v>
      </c>
      <c r="P7" s="7">
        <f>N7-O7</f>
        <v>0</v>
      </c>
      <c r="Q7" s="7">
        <f aca="true" t="shared" si="0" ref="Q7:S11">B7+E7+H7+K7+N7</f>
        <v>22067208.69</v>
      </c>
      <c r="R7" s="7">
        <f t="shared" si="0"/>
        <v>8907158.62</v>
      </c>
      <c r="S7" s="7">
        <f t="shared" si="0"/>
        <v>13160050.070000002</v>
      </c>
      <c r="T7" s="1"/>
    </row>
    <row r="8" spans="1:20" ht="9.75" customHeight="1">
      <c r="A8" s="6" t="s">
        <v>21</v>
      </c>
      <c r="B8" s="7">
        <v>243000</v>
      </c>
      <c r="C8" s="7">
        <v>81554.41</v>
      </c>
      <c r="D8" s="7">
        <f>B8-C8</f>
        <v>161445.59</v>
      </c>
      <c r="E8" s="7">
        <v>8539440.15</v>
      </c>
      <c r="F8" s="7">
        <v>1530781.26</v>
      </c>
      <c r="G8" s="7">
        <f>E8-F8</f>
        <v>7008658.890000001</v>
      </c>
      <c r="H8" s="7">
        <v>0</v>
      </c>
      <c r="I8" s="7">
        <v>0</v>
      </c>
      <c r="J8" s="7">
        <f>H8-I8</f>
        <v>0</v>
      </c>
      <c r="K8" s="7">
        <v>0</v>
      </c>
      <c r="L8" s="7">
        <v>0</v>
      </c>
      <c r="M8" s="7">
        <f>K8-L8</f>
        <v>0</v>
      </c>
      <c r="N8" s="7">
        <v>0</v>
      </c>
      <c r="O8" s="7">
        <v>0</v>
      </c>
      <c r="P8" s="7">
        <f>N8-O8</f>
        <v>0</v>
      </c>
      <c r="Q8" s="7">
        <f t="shared" si="0"/>
        <v>8782440.15</v>
      </c>
      <c r="R8" s="7">
        <f t="shared" si="0"/>
        <v>1612335.67</v>
      </c>
      <c r="S8" s="7">
        <f t="shared" si="0"/>
        <v>7170104.48</v>
      </c>
      <c r="T8" s="1"/>
    </row>
    <row r="9" spans="1:20" ht="9.75" customHeight="1">
      <c r="A9" s="6" t="s">
        <v>22</v>
      </c>
      <c r="B9" s="7">
        <v>11194936</v>
      </c>
      <c r="C9" s="7">
        <v>10875185.73</v>
      </c>
      <c r="D9" s="7">
        <f>B9-C9</f>
        <v>319750.26999999955</v>
      </c>
      <c r="E9" s="7">
        <v>871582</v>
      </c>
      <c r="F9" s="7">
        <v>368063.62</v>
      </c>
      <c r="G9" s="7">
        <f>E9-F9</f>
        <v>503518.38</v>
      </c>
      <c r="H9" s="7">
        <v>0</v>
      </c>
      <c r="I9" s="7">
        <v>345.85</v>
      </c>
      <c r="J9" s="7">
        <f>H9-I9</f>
        <v>-345.85</v>
      </c>
      <c r="K9" s="7">
        <v>0</v>
      </c>
      <c r="L9" s="7">
        <v>0</v>
      </c>
      <c r="M9" s="7">
        <f>K9-L9</f>
        <v>0</v>
      </c>
      <c r="N9" s="7">
        <v>89892</v>
      </c>
      <c r="O9" s="7">
        <v>6233.68</v>
      </c>
      <c r="P9" s="7">
        <f>N9-O9</f>
        <v>83658.32</v>
      </c>
      <c r="Q9" s="7">
        <f t="shared" si="0"/>
        <v>12156410</v>
      </c>
      <c r="R9" s="7">
        <f t="shared" si="0"/>
        <v>11249828.879999999</v>
      </c>
      <c r="S9" s="7">
        <f t="shared" si="0"/>
        <v>906581.1199999996</v>
      </c>
      <c r="T9" s="1"/>
    </row>
    <row r="10" spans="1:20" ht="9.75" customHeight="1">
      <c r="A10" s="6" t="s">
        <v>23</v>
      </c>
      <c r="B10" s="7">
        <v>127336.5</v>
      </c>
      <c r="C10" s="7">
        <v>29963.16</v>
      </c>
      <c r="D10" s="7">
        <f>B10-C10</f>
        <v>97373.34</v>
      </c>
      <c r="E10" s="7">
        <v>95816</v>
      </c>
      <c r="F10" s="7">
        <v>77493.81</v>
      </c>
      <c r="G10" s="7">
        <f>E10-F10</f>
        <v>18322.190000000002</v>
      </c>
      <c r="H10" s="7">
        <v>0</v>
      </c>
      <c r="I10" s="7">
        <v>0</v>
      </c>
      <c r="J10" s="7">
        <f>H10-I10</f>
        <v>0</v>
      </c>
      <c r="K10" s="7">
        <v>0</v>
      </c>
      <c r="L10" s="7">
        <v>0</v>
      </c>
      <c r="M10" s="7">
        <f>K10-L10</f>
        <v>0</v>
      </c>
      <c r="N10" s="7">
        <v>0</v>
      </c>
      <c r="O10" s="7">
        <v>0</v>
      </c>
      <c r="P10" s="7">
        <f>N10-O10</f>
        <v>0</v>
      </c>
      <c r="Q10" s="7">
        <f t="shared" si="0"/>
        <v>223152.5</v>
      </c>
      <c r="R10" s="7">
        <f t="shared" si="0"/>
        <v>107456.97</v>
      </c>
      <c r="S10" s="7">
        <f t="shared" si="0"/>
        <v>115695.53</v>
      </c>
      <c r="T10" s="1"/>
    </row>
    <row r="11" spans="1:20" ht="9.75" customHeight="1">
      <c r="A11" s="6" t="s">
        <v>24</v>
      </c>
      <c r="B11" s="7">
        <f>+SUM(B6:B10)</f>
        <v>32455346.19</v>
      </c>
      <c r="C11" s="7">
        <f>+SUM(C6:C10)</f>
        <v>19779381.919999998</v>
      </c>
      <c r="D11" s="7">
        <f>B11-C11</f>
        <v>12675964.270000003</v>
      </c>
      <c r="E11" s="7">
        <f>+SUM(E6:E10)</f>
        <v>9506838.15</v>
      </c>
      <c r="F11" s="7">
        <f>+SUM(F6:F10)</f>
        <v>1976338.69</v>
      </c>
      <c r="G11" s="7">
        <f>E11-F11</f>
        <v>7530499.460000001</v>
      </c>
      <c r="H11" s="7">
        <f>+SUM(H6:H10)</f>
        <v>0</v>
      </c>
      <c r="I11" s="7">
        <f>+SUM(I6:I10)</f>
        <v>345.85</v>
      </c>
      <c r="J11" s="7">
        <f>H11-I11</f>
        <v>-345.85</v>
      </c>
      <c r="K11" s="7">
        <f>+SUM(K6:K10)</f>
        <v>1177135</v>
      </c>
      <c r="L11" s="7">
        <f>+SUM(L6:L10)</f>
        <v>114480</v>
      </c>
      <c r="M11" s="7">
        <f>K11-L11</f>
        <v>1062655</v>
      </c>
      <c r="N11" s="7">
        <f>+SUM(N6:N10)</f>
        <v>89892</v>
      </c>
      <c r="O11" s="7">
        <f>+SUM(O6:O10)</f>
        <v>6233.68</v>
      </c>
      <c r="P11" s="7">
        <f>N11-O11</f>
        <v>83658.32</v>
      </c>
      <c r="Q11" s="7">
        <f t="shared" si="0"/>
        <v>43229211.34</v>
      </c>
      <c r="R11" s="7">
        <f t="shared" si="0"/>
        <v>21876780.14</v>
      </c>
      <c r="S11" s="7">
        <f t="shared" si="0"/>
        <v>21352431.200000003</v>
      </c>
      <c r="T11" s="1"/>
    </row>
    <row r="12" spans="1:20" ht="9.75" customHeight="1">
      <c r="A12" s="2"/>
      <c r="B12" s="2"/>
      <c r="C12" s="2"/>
      <c r="D12" s="2"/>
      <c r="E12" s="2"/>
      <c r="F12" s="2"/>
      <c r="G12" s="2"/>
      <c r="H12" s="2"/>
      <c r="I12" s="2"/>
      <c r="J12" s="2"/>
      <c r="K12" s="2"/>
      <c r="L12" s="2"/>
      <c r="M12" s="2"/>
      <c r="N12" s="2"/>
      <c r="O12" s="2"/>
      <c r="P12" s="2"/>
      <c r="Q12" s="2"/>
      <c r="R12" s="2"/>
      <c r="S12" s="2"/>
      <c r="T12" s="1"/>
    </row>
    <row r="13" spans="1:20" ht="9.75" customHeight="1">
      <c r="A13" s="6" t="s">
        <v>25</v>
      </c>
      <c r="B13" s="2"/>
      <c r="C13" s="2"/>
      <c r="D13" s="2"/>
      <c r="E13" s="2"/>
      <c r="F13" s="2"/>
      <c r="G13" s="2"/>
      <c r="H13" s="2"/>
      <c r="I13" s="2"/>
      <c r="J13" s="2"/>
      <c r="K13" s="2"/>
      <c r="L13" s="2"/>
      <c r="M13" s="2"/>
      <c r="N13" s="2"/>
      <c r="O13" s="2"/>
      <c r="P13" s="2"/>
      <c r="Q13" s="2"/>
      <c r="R13" s="2"/>
      <c r="S13" s="2"/>
      <c r="T13" s="1"/>
    </row>
    <row r="14" spans="1:20" ht="9.75" customHeight="1">
      <c r="A14" s="6" t="s">
        <v>26</v>
      </c>
      <c r="B14" s="7">
        <v>17308253.57</v>
      </c>
      <c r="C14" s="7">
        <v>7394195.04</v>
      </c>
      <c r="D14" s="7">
        <f aca="true" t="shared" si="1" ref="D14:D19">B14-C14</f>
        <v>9914058.530000001</v>
      </c>
      <c r="E14" s="7">
        <v>2892928.83</v>
      </c>
      <c r="F14" s="7">
        <v>722856.48</v>
      </c>
      <c r="G14" s="7">
        <f aca="true" t="shared" si="2" ref="G14:G19">E14-F14</f>
        <v>2170072.35</v>
      </c>
      <c r="H14" s="7">
        <v>0</v>
      </c>
      <c r="I14" s="7">
        <v>0</v>
      </c>
      <c r="J14" s="7">
        <f aca="true" t="shared" si="3" ref="J14:J19">H14-I14</f>
        <v>0</v>
      </c>
      <c r="K14" s="7">
        <v>0</v>
      </c>
      <c r="L14" s="7">
        <v>0</v>
      </c>
      <c r="M14" s="7">
        <f aca="true" t="shared" si="4" ref="M14:M19">K14-L14</f>
        <v>0</v>
      </c>
      <c r="N14" s="7">
        <v>72842</v>
      </c>
      <c r="O14" s="7">
        <v>3920.88</v>
      </c>
      <c r="P14" s="7">
        <f aca="true" t="shared" si="5" ref="P14:P19">N14-O14</f>
        <v>68921.12</v>
      </c>
      <c r="Q14" s="7">
        <f aca="true" t="shared" si="6" ref="Q14:S19">B14+E14+H14+K14+N14</f>
        <v>20274024.4</v>
      </c>
      <c r="R14" s="7">
        <f t="shared" si="6"/>
        <v>8120972.399999999</v>
      </c>
      <c r="S14" s="7">
        <f t="shared" si="6"/>
        <v>12153052</v>
      </c>
      <c r="T14" s="1"/>
    </row>
    <row r="15" spans="1:20" ht="9.75" customHeight="1">
      <c r="A15" s="6" t="s">
        <v>27</v>
      </c>
      <c r="B15" s="7">
        <v>6117035.06</v>
      </c>
      <c r="C15" s="7">
        <v>2638006.37</v>
      </c>
      <c r="D15" s="7">
        <f t="shared" si="1"/>
        <v>3479028.6899999995</v>
      </c>
      <c r="E15" s="7">
        <v>1768184.29</v>
      </c>
      <c r="F15" s="7">
        <v>533863.34</v>
      </c>
      <c r="G15" s="7">
        <f t="shared" si="2"/>
        <v>1234320.9500000002</v>
      </c>
      <c r="H15" s="7">
        <v>0</v>
      </c>
      <c r="I15" s="7">
        <v>0</v>
      </c>
      <c r="J15" s="7">
        <f t="shared" si="3"/>
        <v>0</v>
      </c>
      <c r="K15" s="7">
        <v>0</v>
      </c>
      <c r="L15" s="7">
        <v>0</v>
      </c>
      <c r="M15" s="7">
        <f t="shared" si="4"/>
        <v>0</v>
      </c>
      <c r="N15" s="7">
        <v>15255</v>
      </c>
      <c r="O15" s="7">
        <v>0</v>
      </c>
      <c r="P15" s="7">
        <f t="shared" si="5"/>
        <v>15255</v>
      </c>
      <c r="Q15" s="7">
        <f t="shared" si="6"/>
        <v>7900474.35</v>
      </c>
      <c r="R15" s="7">
        <f t="shared" si="6"/>
        <v>3171869.71</v>
      </c>
      <c r="S15" s="7">
        <f t="shared" si="6"/>
        <v>4728604.64</v>
      </c>
      <c r="T15" s="1"/>
    </row>
    <row r="16" spans="1:20" ht="9.75" customHeight="1">
      <c r="A16" s="6" t="s">
        <v>28</v>
      </c>
      <c r="B16" s="7">
        <v>3817601.7</v>
      </c>
      <c r="C16" s="7">
        <v>1469007.09</v>
      </c>
      <c r="D16" s="7">
        <f t="shared" si="1"/>
        <v>2348594.6100000003</v>
      </c>
      <c r="E16" s="7">
        <v>56678</v>
      </c>
      <c r="F16" s="7">
        <v>18611.1</v>
      </c>
      <c r="G16" s="7">
        <f t="shared" si="2"/>
        <v>38066.9</v>
      </c>
      <c r="H16" s="7">
        <v>0</v>
      </c>
      <c r="I16" s="7">
        <v>0</v>
      </c>
      <c r="J16" s="7">
        <f t="shared" si="3"/>
        <v>0</v>
      </c>
      <c r="K16" s="7">
        <v>0</v>
      </c>
      <c r="L16" s="7">
        <v>0</v>
      </c>
      <c r="M16" s="7">
        <f t="shared" si="4"/>
        <v>0</v>
      </c>
      <c r="N16" s="7">
        <v>504</v>
      </c>
      <c r="O16" s="7">
        <v>0</v>
      </c>
      <c r="P16" s="7">
        <f t="shared" si="5"/>
        <v>504</v>
      </c>
      <c r="Q16" s="7">
        <f t="shared" si="6"/>
        <v>3874783.7</v>
      </c>
      <c r="R16" s="7">
        <f t="shared" si="6"/>
        <v>1487618.1900000002</v>
      </c>
      <c r="S16" s="7">
        <f t="shared" si="6"/>
        <v>2387165.5100000002</v>
      </c>
      <c r="T16" s="1"/>
    </row>
    <row r="17" spans="1:20" ht="9.75" customHeight="1">
      <c r="A17" s="6" t="s">
        <v>29</v>
      </c>
      <c r="B17" s="7">
        <v>1817092.5</v>
      </c>
      <c r="C17" s="7">
        <v>750432.55</v>
      </c>
      <c r="D17" s="7">
        <f t="shared" si="1"/>
        <v>1066659.95</v>
      </c>
      <c r="E17" s="7">
        <v>4316042.5</v>
      </c>
      <c r="F17" s="7">
        <v>1623738.54</v>
      </c>
      <c r="G17" s="7">
        <f t="shared" si="2"/>
        <v>2692303.96</v>
      </c>
      <c r="H17" s="7">
        <v>0</v>
      </c>
      <c r="I17" s="7">
        <v>0</v>
      </c>
      <c r="J17" s="7">
        <f t="shared" si="3"/>
        <v>0</v>
      </c>
      <c r="K17" s="7">
        <v>0</v>
      </c>
      <c r="L17" s="7">
        <v>0</v>
      </c>
      <c r="M17" s="7">
        <f t="shared" si="4"/>
        <v>0</v>
      </c>
      <c r="N17" s="7">
        <v>783</v>
      </c>
      <c r="O17" s="7">
        <v>970.71</v>
      </c>
      <c r="P17" s="7">
        <f t="shared" si="5"/>
        <v>-187.71000000000004</v>
      </c>
      <c r="Q17" s="7">
        <f t="shared" si="6"/>
        <v>6133918</v>
      </c>
      <c r="R17" s="7">
        <f t="shared" si="6"/>
        <v>2375141.8</v>
      </c>
      <c r="S17" s="7">
        <f t="shared" si="6"/>
        <v>3758776.2</v>
      </c>
      <c r="T17" s="1"/>
    </row>
    <row r="18" spans="1:20" ht="9.75" customHeight="1">
      <c r="A18" s="6" t="s">
        <v>30</v>
      </c>
      <c r="B18" s="7">
        <v>1949670</v>
      </c>
      <c r="C18" s="7">
        <v>760240.18</v>
      </c>
      <c r="D18" s="7">
        <f t="shared" si="1"/>
        <v>1189429.8199999998</v>
      </c>
      <c r="E18" s="7">
        <v>374002.33</v>
      </c>
      <c r="F18" s="7">
        <v>113769.1</v>
      </c>
      <c r="G18" s="7">
        <f t="shared" si="2"/>
        <v>260233.23</v>
      </c>
      <c r="H18" s="7">
        <v>0</v>
      </c>
      <c r="I18" s="7">
        <v>907.5</v>
      </c>
      <c r="J18" s="7">
        <f t="shared" si="3"/>
        <v>-907.5</v>
      </c>
      <c r="K18" s="7">
        <v>0</v>
      </c>
      <c r="L18" s="7">
        <v>0</v>
      </c>
      <c r="M18" s="7">
        <f t="shared" si="4"/>
        <v>0</v>
      </c>
      <c r="N18" s="7">
        <v>0</v>
      </c>
      <c r="O18" s="7">
        <v>0</v>
      </c>
      <c r="P18" s="7">
        <f t="shared" si="5"/>
        <v>0</v>
      </c>
      <c r="Q18" s="7">
        <f t="shared" si="6"/>
        <v>2323672.33</v>
      </c>
      <c r="R18" s="7">
        <f t="shared" si="6"/>
        <v>874916.78</v>
      </c>
      <c r="S18" s="7">
        <f t="shared" si="6"/>
        <v>1448755.5499999998</v>
      </c>
      <c r="T18" s="1"/>
    </row>
    <row r="19" spans="1:20" ht="9.75" customHeight="1">
      <c r="A19" s="6" t="s">
        <v>31</v>
      </c>
      <c r="B19" s="7">
        <v>0</v>
      </c>
      <c r="C19" s="7">
        <v>280000</v>
      </c>
      <c r="D19" s="7">
        <f t="shared" si="1"/>
        <v>-280000</v>
      </c>
      <c r="E19" s="7">
        <v>0</v>
      </c>
      <c r="F19" s="7">
        <v>0</v>
      </c>
      <c r="G19" s="7">
        <f t="shared" si="2"/>
        <v>0</v>
      </c>
      <c r="H19" s="7">
        <v>0</v>
      </c>
      <c r="I19" s="7">
        <v>0</v>
      </c>
      <c r="J19" s="7">
        <f t="shared" si="3"/>
        <v>0</v>
      </c>
      <c r="K19" s="7">
        <v>4433252.78</v>
      </c>
      <c r="L19" s="7">
        <v>0</v>
      </c>
      <c r="M19" s="7">
        <f t="shared" si="4"/>
        <v>4433252.78</v>
      </c>
      <c r="N19" s="7">
        <v>0</v>
      </c>
      <c r="O19" s="7">
        <v>0</v>
      </c>
      <c r="P19" s="7">
        <f t="shared" si="5"/>
        <v>0</v>
      </c>
      <c r="Q19" s="7">
        <f t="shared" si="6"/>
        <v>4433252.78</v>
      </c>
      <c r="R19" s="7">
        <f t="shared" si="6"/>
        <v>280000</v>
      </c>
      <c r="S19" s="7">
        <f t="shared" si="6"/>
        <v>4153252.7800000003</v>
      </c>
      <c r="T19" s="1"/>
    </row>
    <row r="20" spans="1:20" ht="9.75" customHeight="1">
      <c r="A20" s="6" t="s">
        <v>32</v>
      </c>
      <c r="B20" s="2"/>
      <c r="C20" s="2"/>
      <c r="D20" s="2"/>
      <c r="E20" s="2"/>
      <c r="F20" s="2"/>
      <c r="G20" s="2"/>
      <c r="H20" s="2"/>
      <c r="I20" s="2"/>
      <c r="J20" s="2"/>
      <c r="K20" s="2"/>
      <c r="L20" s="2"/>
      <c r="M20" s="2"/>
      <c r="N20" s="2"/>
      <c r="O20" s="2"/>
      <c r="P20" s="2"/>
      <c r="Q20" s="2"/>
      <c r="R20" s="2"/>
      <c r="S20" s="2"/>
      <c r="T20" s="1"/>
    </row>
    <row r="21" spans="1:20" ht="9.75" customHeight="1">
      <c r="A21" s="6" t="s">
        <v>33</v>
      </c>
      <c r="B21" s="7">
        <v>0</v>
      </c>
      <c r="C21" s="7">
        <v>0</v>
      </c>
      <c r="D21" s="7">
        <f>B21-C21</f>
        <v>0</v>
      </c>
      <c r="E21" s="7">
        <v>0</v>
      </c>
      <c r="F21" s="7">
        <v>0</v>
      </c>
      <c r="G21" s="7">
        <f>E21-F21</f>
        <v>0</v>
      </c>
      <c r="H21" s="7">
        <v>645000</v>
      </c>
      <c r="I21" s="7">
        <v>645000</v>
      </c>
      <c r="J21" s="7">
        <f>H21-I21</f>
        <v>0</v>
      </c>
      <c r="K21" s="7">
        <v>819417.56</v>
      </c>
      <c r="L21" s="7">
        <v>158923.24</v>
      </c>
      <c r="M21" s="7">
        <f>K21-L21</f>
        <v>660494.3200000001</v>
      </c>
      <c r="N21" s="7">
        <v>0</v>
      </c>
      <c r="O21" s="7">
        <v>0</v>
      </c>
      <c r="P21" s="7">
        <f>N21-O21</f>
        <v>0</v>
      </c>
      <c r="Q21" s="7">
        <f aca="true" t="shared" si="7" ref="Q21:S25">B21+E21+H21+K21+N21</f>
        <v>1464417.56</v>
      </c>
      <c r="R21" s="7">
        <f t="shared" si="7"/>
        <v>803923.24</v>
      </c>
      <c r="S21" s="7">
        <f t="shared" si="7"/>
        <v>660494.3200000001</v>
      </c>
      <c r="T21" s="1"/>
    </row>
    <row r="22" spans="1:20" ht="9.75" customHeight="1">
      <c r="A22" s="6" t="s">
        <v>34</v>
      </c>
      <c r="B22" s="7">
        <v>0</v>
      </c>
      <c r="C22" s="7">
        <v>0</v>
      </c>
      <c r="D22" s="7">
        <f>B22-C22</f>
        <v>0</v>
      </c>
      <c r="E22" s="7">
        <v>0</v>
      </c>
      <c r="F22" s="7">
        <v>0</v>
      </c>
      <c r="G22" s="7">
        <f>E22-F22</f>
        <v>0</v>
      </c>
      <c r="H22" s="7">
        <v>269343.76</v>
      </c>
      <c r="I22" s="7">
        <v>139509.38</v>
      </c>
      <c r="J22" s="7">
        <f>H22-I22</f>
        <v>129834.38</v>
      </c>
      <c r="K22" s="7">
        <v>376253.19</v>
      </c>
      <c r="L22" s="7">
        <v>29047.6</v>
      </c>
      <c r="M22" s="7">
        <f>K22-L22</f>
        <v>347205.59</v>
      </c>
      <c r="N22" s="7">
        <v>0</v>
      </c>
      <c r="O22" s="7">
        <v>0</v>
      </c>
      <c r="P22" s="7">
        <f>N22-O22</f>
        <v>0</v>
      </c>
      <c r="Q22" s="7">
        <f t="shared" si="7"/>
        <v>645596.95</v>
      </c>
      <c r="R22" s="7">
        <f t="shared" si="7"/>
        <v>168556.98</v>
      </c>
      <c r="S22" s="7">
        <f t="shared" si="7"/>
        <v>477039.97000000003</v>
      </c>
      <c r="T22" s="1"/>
    </row>
    <row r="23" spans="1:20" ht="9.75" customHeight="1">
      <c r="A23" s="6" t="s">
        <v>35</v>
      </c>
      <c r="B23" s="7">
        <v>0</v>
      </c>
      <c r="C23" s="7">
        <v>0</v>
      </c>
      <c r="D23" s="7">
        <f>B23-C23</f>
        <v>0</v>
      </c>
      <c r="E23" s="7">
        <v>0</v>
      </c>
      <c r="F23" s="7">
        <v>0</v>
      </c>
      <c r="G23" s="7">
        <f>E23-F23</f>
        <v>0</v>
      </c>
      <c r="H23" s="7">
        <v>0</v>
      </c>
      <c r="I23" s="7">
        <v>0</v>
      </c>
      <c r="J23" s="7">
        <f>H23-I23</f>
        <v>0</v>
      </c>
      <c r="K23" s="7">
        <v>0</v>
      </c>
      <c r="L23" s="7">
        <v>0</v>
      </c>
      <c r="M23" s="7">
        <f>K23-L23</f>
        <v>0</v>
      </c>
      <c r="N23" s="7">
        <v>0</v>
      </c>
      <c r="O23" s="7">
        <v>0</v>
      </c>
      <c r="P23" s="7">
        <f>N23-O23</f>
        <v>0</v>
      </c>
      <c r="Q23" s="7">
        <f t="shared" si="7"/>
        <v>0</v>
      </c>
      <c r="R23" s="7">
        <f t="shared" si="7"/>
        <v>0</v>
      </c>
      <c r="S23" s="7">
        <f t="shared" si="7"/>
        <v>0</v>
      </c>
      <c r="T23" s="1"/>
    </row>
    <row r="24" spans="1:20" ht="9.75" customHeight="1">
      <c r="A24" s="6" t="s">
        <v>36</v>
      </c>
      <c r="B24" s="7">
        <v>495606</v>
      </c>
      <c r="C24" s="7">
        <v>179905.52</v>
      </c>
      <c r="D24" s="7">
        <f>B24-C24</f>
        <v>315700.48</v>
      </c>
      <c r="E24" s="7">
        <v>1212504.7</v>
      </c>
      <c r="F24" s="7">
        <v>140658.99</v>
      </c>
      <c r="G24" s="7">
        <f>E24-F24</f>
        <v>1071845.71</v>
      </c>
      <c r="H24" s="7">
        <v>0</v>
      </c>
      <c r="I24" s="7">
        <v>0</v>
      </c>
      <c r="J24" s="7">
        <f>H24-I24</f>
        <v>0</v>
      </c>
      <c r="K24" s="7">
        <v>0</v>
      </c>
      <c r="L24" s="7">
        <v>0</v>
      </c>
      <c r="M24" s="7">
        <f>K24-L24</f>
        <v>0</v>
      </c>
      <c r="N24" s="7">
        <v>14735</v>
      </c>
      <c r="O24" s="7">
        <v>2703</v>
      </c>
      <c r="P24" s="7">
        <f>N24-O24</f>
        <v>12032</v>
      </c>
      <c r="Q24" s="7">
        <f t="shared" si="7"/>
        <v>1722845.7</v>
      </c>
      <c r="R24" s="7">
        <f t="shared" si="7"/>
        <v>323267.51</v>
      </c>
      <c r="S24" s="7">
        <f t="shared" si="7"/>
        <v>1399578.19</v>
      </c>
      <c r="T24" s="1"/>
    </row>
    <row r="25" spans="1:20" ht="9.75" customHeight="1">
      <c r="A25" s="6" t="s">
        <v>37</v>
      </c>
      <c r="B25" s="7">
        <f>+SUM(B14:B24)</f>
        <v>31505258.83</v>
      </c>
      <c r="C25" s="7">
        <f>+SUM(C14:C24)</f>
        <v>13471786.75</v>
      </c>
      <c r="D25" s="7">
        <f>B25-C25</f>
        <v>18033472.08</v>
      </c>
      <c r="E25" s="7">
        <f>+SUM(E14:E24)</f>
        <v>10620340.65</v>
      </c>
      <c r="F25" s="7">
        <f>+SUM(F14:F24)</f>
        <v>3153497.55</v>
      </c>
      <c r="G25" s="7">
        <f>E25-F25</f>
        <v>7466843.100000001</v>
      </c>
      <c r="H25" s="7">
        <f>+SUM(H14:H24)</f>
        <v>914343.76</v>
      </c>
      <c r="I25" s="7">
        <f>+SUM(I14:I24)</f>
        <v>785416.88</v>
      </c>
      <c r="J25" s="7">
        <f>H25-I25</f>
        <v>128926.88</v>
      </c>
      <c r="K25" s="7">
        <f>+SUM(K14:K24)</f>
        <v>5628923.53</v>
      </c>
      <c r="L25" s="7">
        <f>+SUM(L14:L24)</f>
        <v>187970.84</v>
      </c>
      <c r="M25" s="7">
        <f>K25-L25</f>
        <v>5440952.69</v>
      </c>
      <c r="N25" s="7">
        <f>+SUM(N14:N24)</f>
        <v>104119</v>
      </c>
      <c r="O25" s="7">
        <f>+SUM(O14:O24)</f>
        <v>7594.59</v>
      </c>
      <c r="P25" s="7">
        <f>N25-O25</f>
        <v>96524.41</v>
      </c>
      <c r="Q25" s="7">
        <f t="shared" si="7"/>
        <v>48772985.769999996</v>
      </c>
      <c r="R25" s="7">
        <f t="shared" si="7"/>
        <v>17606266.61</v>
      </c>
      <c r="S25" s="7">
        <f t="shared" si="7"/>
        <v>31166719.16</v>
      </c>
      <c r="T25" s="1"/>
    </row>
    <row r="26" spans="1:20" ht="9.75" customHeight="1">
      <c r="A26" s="2"/>
      <c r="B26" s="2"/>
      <c r="C26" s="2"/>
      <c r="D26" s="2"/>
      <c r="E26" s="2"/>
      <c r="F26" s="2"/>
      <c r="G26" s="2"/>
      <c r="H26" s="2"/>
      <c r="I26" s="2"/>
      <c r="J26" s="2"/>
      <c r="K26" s="2"/>
      <c r="L26" s="2"/>
      <c r="M26" s="2"/>
      <c r="N26" s="2"/>
      <c r="O26" s="2"/>
      <c r="P26" s="2"/>
      <c r="Q26" s="2"/>
      <c r="R26" s="2"/>
      <c r="S26" s="2"/>
      <c r="T26" s="1"/>
    </row>
    <row r="27" spans="1:20" ht="9.75" customHeight="1">
      <c r="A27" s="6" t="s">
        <v>38</v>
      </c>
      <c r="B27" s="2"/>
      <c r="C27" s="2"/>
      <c r="D27" s="2"/>
      <c r="E27" s="2"/>
      <c r="F27" s="2"/>
      <c r="G27" s="2"/>
      <c r="H27" s="2"/>
      <c r="I27" s="2"/>
      <c r="J27" s="2"/>
      <c r="K27" s="2"/>
      <c r="L27" s="2"/>
      <c r="M27" s="2"/>
      <c r="N27" s="2"/>
      <c r="O27" s="2"/>
      <c r="P27" s="2"/>
      <c r="Q27" s="2"/>
      <c r="R27" s="2"/>
      <c r="S27" s="2"/>
      <c r="T27" s="1"/>
    </row>
    <row r="28" spans="1:20" ht="9.75" customHeight="1">
      <c r="A28" s="6" t="s">
        <v>39</v>
      </c>
      <c r="B28" s="7">
        <v>42476.5</v>
      </c>
      <c r="C28" s="7">
        <v>16147.93</v>
      </c>
      <c r="D28" s="7">
        <f>B28-C28</f>
        <v>26328.57</v>
      </c>
      <c r="E28" s="7">
        <v>1183444</v>
      </c>
      <c r="F28" s="7">
        <v>459076.71</v>
      </c>
      <c r="G28" s="7">
        <f>E28-F28</f>
        <v>724367.29</v>
      </c>
      <c r="H28" s="7">
        <v>914343.76</v>
      </c>
      <c r="I28" s="7">
        <v>914343.76</v>
      </c>
      <c r="J28" s="7">
        <f>H28-I28</f>
        <v>0</v>
      </c>
      <c r="K28" s="7">
        <v>0</v>
      </c>
      <c r="L28" s="7">
        <v>0</v>
      </c>
      <c r="M28" s="7">
        <f>K28-L28</f>
        <v>0</v>
      </c>
      <c r="N28" s="7">
        <v>15228</v>
      </c>
      <c r="O28" s="7">
        <v>0</v>
      </c>
      <c r="P28" s="7">
        <f>N28-O28</f>
        <v>15228</v>
      </c>
      <c r="Q28" s="7">
        <f aca="true" t="shared" si="8" ref="Q28:S32">B28+E28+H28+K28+N28</f>
        <v>2155492.26</v>
      </c>
      <c r="R28" s="7">
        <f t="shared" si="8"/>
        <v>1389568.4</v>
      </c>
      <c r="S28" s="7">
        <f t="shared" si="8"/>
        <v>765923.86</v>
      </c>
      <c r="T28" s="1"/>
    </row>
    <row r="29" spans="1:20" ht="9.75" customHeight="1">
      <c r="A29" s="6" t="s">
        <v>40</v>
      </c>
      <c r="B29" s="7">
        <v>451725.3</v>
      </c>
      <c r="C29" s="7">
        <v>399441.41</v>
      </c>
      <c r="D29" s="7">
        <f>B29-C29</f>
        <v>52283.890000000014</v>
      </c>
      <c r="E29" s="7">
        <v>0</v>
      </c>
      <c r="F29" s="7">
        <v>0</v>
      </c>
      <c r="G29" s="7">
        <f>E29-F29</f>
        <v>0</v>
      </c>
      <c r="H29" s="7">
        <v>0</v>
      </c>
      <c r="I29" s="7">
        <v>0</v>
      </c>
      <c r="J29" s="7">
        <f>H29-I29</f>
        <v>0</v>
      </c>
      <c r="K29" s="7">
        <v>0</v>
      </c>
      <c r="L29" s="7">
        <v>0</v>
      </c>
      <c r="M29" s="7">
        <f>K29-L29</f>
        <v>0</v>
      </c>
      <c r="N29" s="7">
        <v>0</v>
      </c>
      <c r="O29" s="7">
        <v>0</v>
      </c>
      <c r="P29" s="7">
        <f>N29-O29</f>
        <v>0</v>
      </c>
      <c r="Q29" s="7">
        <f t="shared" si="8"/>
        <v>451725.3</v>
      </c>
      <c r="R29" s="7">
        <f t="shared" si="8"/>
        <v>399441.41</v>
      </c>
      <c r="S29" s="7">
        <f t="shared" si="8"/>
        <v>52283.890000000014</v>
      </c>
      <c r="T29" s="1"/>
    </row>
    <row r="30" spans="1:20" ht="9.75" customHeight="1">
      <c r="A30" s="6" t="s">
        <v>41</v>
      </c>
      <c r="B30" s="7">
        <v>2113015.76</v>
      </c>
      <c r="C30" s="7">
        <v>1373420.47</v>
      </c>
      <c r="D30" s="7">
        <f>B30-C30</f>
        <v>739595.2899999998</v>
      </c>
      <c r="E30" s="7">
        <v>41475.5</v>
      </c>
      <c r="F30" s="7">
        <v>9225.75</v>
      </c>
      <c r="G30" s="7">
        <f>E30-F30</f>
        <v>32249.75</v>
      </c>
      <c r="H30" s="7">
        <v>0</v>
      </c>
      <c r="I30" s="7">
        <v>0</v>
      </c>
      <c r="J30" s="7">
        <f>H30-I30</f>
        <v>0</v>
      </c>
      <c r="K30" s="7">
        <v>0</v>
      </c>
      <c r="L30" s="7">
        <v>0</v>
      </c>
      <c r="M30" s="7">
        <f>K30-L30</f>
        <v>0</v>
      </c>
      <c r="N30" s="7">
        <v>1001</v>
      </c>
      <c r="O30" s="7">
        <v>731.42</v>
      </c>
      <c r="P30" s="7">
        <f>N30-O30</f>
        <v>269.58000000000004</v>
      </c>
      <c r="Q30" s="7">
        <f t="shared" si="8"/>
        <v>2155492.26</v>
      </c>
      <c r="R30" s="7">
        <f t="shared" si="8"/>
        <v>1383377.64</v>
      </c>
      <c r="S30" s="7">
        <f t="shared" si="8"/>
        <v>772114.6199999998</v>
      </c>
      <c r="T30" s="1"/>
    </row>
    <row r="31" spans="1:20" ht="9.75" customHeight="1">
      <c r="A31" s="6" t="s">
        <v>42</v>
      </c>
      <c r="B31" s="7">
        <v>0</v>
      </c>
      <c r="C31" s="7">
        <v>0</v>
      </c>
      <c r="D31" s="7">
        <f>B31-C31</f>
        <v>0</v>
      </c>
      <c r="E31" s="7">
        <v>0</v>
      </c>
      <c r="F31" s="7">
        <v>0</v>
      </c>
      <c r="G31" s="7">
        <f>E31-F31</f>
        <v>0</v>
      </c>
      <c r="H31" s="7">
        <v>0</v>
      </c>
      <c r="I31" s="7">
        <v>0</v>
      </c>
      <c r="J31" s="7">
        <f>H31-I31</f>
        <v>0</v>
      </c>
      <c r="K31" s="7">
        <v>0</v>
      </c>
      <c r="L31" s="7">
        <v>0</v>
      </c>
      <c r="M31" s="7">
        <f>K31-L31</f>
        <v>0</v>
      </c>
      <c r="N31" s="7">
        <v>0</v>
      </c>
      <c r="O31" s="7">
        <v>0</v>
      </c>
      <c r="P31" s="7">
        <f>N31-O31</f>
        <v>0</v>
      </c>
      <c r="Q31" s="7">
        <f t="shared" si="8"/>
        <v>0</v>
      </c>
      <c r="R31" s="7">
        <f t="shared" si="8"/>
        <v>0</v>
      </c>
      <c r="S31" s="7">
        <f t="shared" si="8"/>
        <v>0</v>
      </c>
      <c r="T31" s="1"/>
    </row>
    <row r="32" spans="1:20" ht="9.75" customHeight="1">
      <c r="A32" s="6" t="s">
        <v>43</v>
      </c>
      <c r="B32" s="7">
        <f>+SUM(B28:B29)-SUM(B30:B31)</f>
        <v>-1618813.9599999997</v>
      </c>
      <c r="C32" s="7">
        <f>+SUM(C28:C29)-SUM(C30:C31)</f>
        <v>-957831.13</v>
      </c>
      <c r="D32" s="7">
        <f>B32-C32</f>
        <v>-660982.8299999997</v>
      </c>
      <c r="E32" s="7">
        <f>+SUM(E28:E29)-SUM(E30:E31)</f>
        <v>1141968.5</v>
      </c>
      <c r="F32" s="7">
        <f>+SUM(F28:F29)-SUM(F30:F31)</f>
        <v>449850.96</v>
      </c>
      <c r="G32" s="7">
        <f>E32-F32</f>
        <v>692117.54</v>
      </c>
      <c r="H32" s="7">
        <f>+SUM(H28:H29)-SUM(H30:H31)</f>
        <v>914343.76</v>
      </c>
      <c r="I32" s="7">
        <f>+SUM(I28:I29)-SUM(I30:I31)</f>
        <v>914343.76</v>
      </c>
      <c r="J32" s="7">
        <f>H32-I32</f>
        <v>0</v>
      </c>
      <c r="K32" s="7">
        <f>+SUM(K28:K29)-SUM(K30:K31)</f>
        <v>0</v>
      </c>
      <c r="L32" s="7">
        <f>+SUM(L28:L29)-SUM(L30:L31)</f>
        <v>0</v>
      </c>
      <c r="M32" s="7">
        <f>K32-L32</f>
        <v>0</v>
      </c>
      <c r="N32" s="7">
        <f>+SUM(N28:N29)-SUM(N30:N31)</f>
        <v>14227</v>
      </c>
      <c r="O32" s="7">
        <f>+SUM(O28:O29)-SUM(O30:O31)</f>
        <v>-731.42</v>
      </c>
      <c r="P32" s="7">
        <f>N32-O32</f>
        <v>14958.42</v>
      </c>
      <c r="Q32" s="7">
        <f t="shared" si="8"/>
        <v>451725.3000000003</v>
      </c>
      <c r="R32" s="7">
        <f t="shared" si="8"/>
        <v>405632.17000000004</v>
      </c>
      <c r="S32" s="7">
        <f t="shared" si="8"/>
        <v>46093.13000000031</v>
      </c>
      <c r="T32" s="1"/>
    </row>
    <row r="33" spans="1:20" ht="9.75" customHeight="1">
      <c r="A33" s="2"/>
      <c r="B33" s="2"/>
      <c r="C33" s="2"/>
      <c r="D33" s="2"/>
      <c r="E33" s="2"/>
      <c r="F33" s="2"/>
      <c r="G33" s="2"/>
      <c r="H33" s="2"/>
      <c r="I33" s="2"/>
      <c r="J33" s="2"/>
      <c r="K33" s="2"/>
      <c r="L33" s="2"/>
      <c r="M33" s="2"/>
      <c r="N33" s="2"/>
      <c r="O33" s="2"/>
      <c r="P33" s="2"/>
      <c r="Q33" s="2"/>
      <c r="R33" s="2"/>
      <c r="S33" s="2"/>
      <c r="T33" s="1"/>
    </row>
    <row r="34" spans="1:20" ht="9.75" customHeight="1">
      <c r="A34" s="6" t="s">
        <v>44</v>
      </c>
      <c r="B34" s="2"/>
      <c r="C34" s="2"/>
      <c r="D34" s="2"/>
      <c r="E34" s="2"/>
      <c r="F34" s="2"/>
      <c r="G34" s="2"/>
      <c r="H34" s="2"/>
      <c r="I34" s="2"/>
      <c r="J34" s="2"/>
      <c r="K34" s="2"/>
      <c r="L34" s="2"/>
      <c r="M34" s="2"/>
      <c r="N34" s="2"/>
      <c r="O34" s="2"/>
      <c r="P34" s="2"/>
      <c r="Q34" s="2"/>
      <c r="R34" s="2"/>
      <c r="S34" s="2"/>
      <c r="T34" s="1"/>
    </row>
    <row r="35" spans="1:20" ht="9.75" customHeight="1">
      <c r="A35" s="6" t="s">
        <v>45</v>
      </c>
      <c r="B35" s="7">
        <f>+B11-B25+B32</f>
        <v>-668726.5999999966</v>
      </c>
      <c r="C35" s="7">
        <f>+C11-C25+C32</f>
        <v>5349764.039999998</v>
      </c>
      <c r="D35" s="7">
        <f>B35-C35</f>
        <v>-6018490.639999995</v>
      </c>
      <c r="E35" s="7">
        <f>+E11-E25+E32</f>
        <v>28466</v>
      </c>
      <c r="F35" s="7">
        <f>+F11-F25+F32</f>
        <v>-727307.8999999999</v>
      </c>
      <c r="G35" s="7">
        <f>E35-F35</f>
        <v>755773.8999999999</v>
      </c>
      <c r="H35" s="7">
        <f>+H11-H25+H32</f>
        <v>0</v>
      </c>
      <c r="I35" s="7">
        <f>+I11-I25+I32</f>
        <v>129272.72999999998</v>
      </c>
      <c r="J35" s="7">
        <f>H35-I35</f>
        <v>-129272.72999999998</v>
      </c>
      <c r="K35" s="7">
        <f>+K11-K25+K32</f>
        <v>-4451788.53</v>
      </c>
      <c r="L35" s="7">
        <f>+L11-L25+L32</f>
        <v>-73490.84</v>
      </c>
      <c r="M35" s="7">
        <f>K35-L35</f>
        <v>-4378297.69</v>
      </c>
      <c r="N35" s="7">
        <f>+N11-N25+N32</f>
        <v>0</v>
      </c>
      <c r="O35" s="7">
        <f>+O11-O25+O32</f>
        <v>-2092.33</v>
      </c>
      <c r="P35" s="7">
        <f>N35-O35</f>
        <v>2092.33</v>
      </c>
      <c r="Q35" s="7">
        <f>B35+E35+H35+K35+N35</f>
        <v>-5092049.129999997</v>
      </c>
      <c r="R35" s="7">
        <f>C35+F35+I35+L35+O35</f>
        <v>4676145.699999999</v>
      </c>
      <c r="S35" s="7">
        <f>D35+G35+J35+M35+P35</f>
        <v>-9768194.829999996</v>
      </c>
      <c r="T35" s="1"/>
    </row>
    <row r="36" spans="1:20" ht="9.75" customHeight="1">
      <c r="A36" s="2"/>
      <c r="B36" s="2"/>
      <c r="C36" s="2"/>
      <c r="D36" s="2"/>
      <c r="E36" s="2"/>
      <c r="F36" s="2"/>
      <c r="G36" s="2"/>
      <c r="H36" s="2"/>
      <c r="I36" s="2"/>
      <c r="J36" s="2"/>
      <c r="K36" s="2"/>
      <c r="L36" s="2"/>
      <c r="M36" s="2"/>
      <c r="N36" s="2"/>
      <c r="O36" s="2"/>
      <c r="P36" s="2"/>
      <c r="Q36" s="2"/>
      <c r="R36" s="2"/>
      <c r="S36" s="2"/>
      <c r="T36" s="1"/>
    </row>
    <row r="37" spans="1:20" ht="9.75" customHeight="1">
      <c r="A37" s="6" t="s">
        <v>46</v>
      </c>
      <c r="B37" s="7">
        <v>12639447.49</v>
      </c>
      <c r="C37" s="7">
        <v>12639447.49</v>
      </c>
      <c r="D37" s="7">
        <f>B37-C37</f>
        <v>0</v>
      </c>
      <c r="E37" s="7">
        <v>2138188.49</v>
      </c>
      <c r="F37" s="7">
        <v>2138188.49</v>
      </c>
      <c r="G37" s="7">
        <f>E37-F37</f>
        <v>0</v>
      </c>
      <c r="H37" s="7">
        <v>3630.55</v>
      </c>
      <c r="I37" s="7">
        <v>3630.55</v>
      </c>
      <c r="J37" s="7">
        <f>H37-I37</f>
        <v>0</v>
      </c>
      <c r="K37" s="7">
        <v>5239362.18</v>
      </c>
      <c r="L37" s="7">
        <v>5239362.18</v>
      </c>
      <c r="M37" s="7">
        <f>K37-L37</f>
        <v>0</v>
      </c>
      <c r="N37" s="7">
        <v>23160.14</v>
      </c>
      <c r="O37" s="7">
        <v>23160.14</v>
      </c>
      <c r="P37" s="7">
        <f>N37-O37</f>
        <v>0</v>
      </c>
      <c r="Q37" s="7">
        <f aca="true" t="shared" si="9" ref="Q37:S38">B37+E37+H37+K37+N37</f>
        <v>20043788.85</v>
      </c>
      <c r="R37" s="7">
        <f t="shared" si="9"/>
        <v>20043788.85</v>
      </c>
      <c r="S37" s="7">
        <f t="shared" si="9"/>
        <v>0</v>
      </c>
      <c r="T37" s="1"/>
    </row>
    <row r="38" spans="1:20" ht="9.75" customHeight="1">
      <c r="A38" s="6" t="s">
        <v>47</v>
      </c>
      <c r="B38" s="7">
        <f>+B37+B35</f>
        <v>11970720.890000004</v>
      </c>
      <c r="C38" s="7">
        <f>+C37+C35</f>
        <v>17989211.529999997</v>
      </c>
      <c r="D38" s="7">
        <f>B38-C38</f>
        <v>-6018490.639999993</v>
      </c>
      <c r="E38" s="7">
        <f>+E37+E35</f>
        <v>2166654.49</v>
      </c>
      <c r="F38" s="7">
        <f>+F37+F35</f>
        <v>1410880.5900000003</v>
      </c>
      <c r="G38" s="7">
        <f>E38-F38</f>
        <v>755773.8999999999</v>
      </c>
      <c r="H38" s="7">
        <f>+H37+H35</f>
        <v>3630.55</v>
      </c>
      <c r="I38" s="7">
        <f>+I37+I35</f>
        <v>132903.27999999997</v>
      </c>
      <c r="J38" s="7">
        <f>H38-I38</f>
        <v>-129272.72999999997</v>
      </c>
      <c r="K38" s="7">
        <f>+K37+K35</f>
        <v>787573.6499999994</v>
      </c>
      <c r="L38" s="7">
        <f>+L37+L35</f>
        <v>5165871.34</v>
      </c>
      <c r="M38" s="7">
        <f>K38-L38</f>
        <v>-4378297.69</v>
      </c>
      <c r="N38" s="7">
        <f>+N37+N35</f>
        <v>23160.14</v>
      </c>
      <c r="O38" s="7">
        <f>+O37+O35</f>
        <v>21067.809999999998</v>
      </c>
      <c r="P38" s="7">
        <f>N38-O38</f>
        <v>2092.3300000000017</v>
      </c>
      <c r="Q38" s="7">
        <f t="shared" si="9"/>
        <v>14951739.720000006</v>
      </c>
      <c r="R38" s="7">
        <f t="shared" si="9"/>
        <v>24719934.549999997</v>
      </c>
      <c r="S38" s="7">
        <f t="shared" si="9"/>
        <v>-9768194.829999993</v>
      </c>
      <c r="T38" s="1"/>
    </row>
  </sheetData>
  <sheetProtection sheet="1" objects="1" scenarios="1"/>
  <mergeCells count="7">
    <mergeCell ref="Q3:R3"/>
    <mergeCell ref="B2:C2"/>
    <mergeCell ref="E2:F2"/>
    <mergeCell ref="H2:I2"/>
    <mergeCell ref="K2:L2"/>
    <mergeCell ref="N2:O2"/>
    <mergeCell ref="Q2:R2"/>
  </mergeCells>
  <printOptions/>
  <pageMargins left="0" right="0" top="1.4" bottom="0" header="0.2" footer="0.5"/>
  <pageSetup horizontalDpi="600" verticalDpi="600" orientation="landscape" scale="68" r:id="rId1"/>
  <headerFooter>
    <oddHeader>&amp;CBESSEMER CITY BOARD OF EDUCATION
COMBINED STATEMENT OF REVENUES, EXPENDITURES, AND CHANGES IN FUND BALANCES
ALL GOVERNMENTAL FUND TYPES AND EXPENDABLE TRUST FUNDS
BUDGET AND ACTUAL
FOR THE FISCAL YEAR ENDED FEBRUARY 29, 2020</oddHeader>
  </headerFooter>
  <colBreaks count="2" manualBreakCount="2">
    <brk id="7" max="65535" man="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lwright</dc:creator>
  <cp:keywords/>
  <dc:description/>
  <cp:lastModifiedBy>lwright</cp:lastModifiedBy>
  <dcterms:created xsi:type="dcterms:W3CDTF">2020-08-18T17:52:31Z</dcterms:created>
  <dcterms:modified xsi:type="dcterms:W3CDTF">2020-08-18T17:54:02Z</dcterms:modified>
  <cp:category/>
  <cp:version/>
  <cp:contentType/>
  <cp:contentStatus/>
</cp:coreProperties>
</file>